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N:\SECTEUR\50 - SEIS\Secteur\INDICATEURS\Démographie\Mise à jour automne 2023\7 Population et activité professionnelle\"/>
    </mc:Choice>
  </mc:AlternateContent>
  <xr:revisionPtr revIDLastSave="0" documentId="13_ncr:1_{55A7B8BD-FEA2-4CBD-82EF-DF5CD00A34FB}" xr6:coauthVersionLast="47" xr6:coauthVersionMax="47" xr10:uidLastSave="{00000000-0000-0000-0000-000000000000}"/>
  <bookViews>
    <workbookView xWindow="-120" yWindow="-120" windowWidth="29040" windowHeight="15720" xr2:uid="{00000000-000D-0000-FFFF-FFFF00000000}"/>
  </bookViews>
  <sheets>
    <sheet name="Sommaire" sheetId="1" r:id="rId1"/>
    <sheet name="Niveau formation VS (1)" sheetId="9" r:id="rId2"/>
    <sheet name="Niveau formation CH" sheetId="12" r:id="rId3"/>
    <sheet name="Niveau formation VS (2)" sheetId="14" r:id="rId4"/>
    <sheet name="Secteur éco VS" sheetId="10" r:id="rId5"/>
    <sheet name="Secteur éco CH" sheetId="13" r:id="rId6"/>
    <sheet name="Taux activité" sheetId="11" r:id="rId7"/>
  </sheets>
  <definedNames>
    <definedName name="_xlnm.Print_Titles" localSheetId="3">'Niveau formation VS (2)'!$B:$B</definedName>
    <definedName name="_xlnm.Print_Titles" localSheetId="5">'Secteur éco CH'!$B:$B</definedName>
    <definedName name="_xlnm.Print_Titles" localSheetId="4">'Secteur éco VS'!$B:$B</definedName>
    <definedName name="_xlnm.Print_Titles" localSheetId="6">'Taux activité'!$B:$B</definedName>
    <definedName name="Z_CD2D16F5_1679_4F9B_99CD_86A1DF22D3F0_.wvu.PrintArea" localSheetId="2" hidden="1">'Niveau formation CH'!$B$2:$X$47</definedName>
    <definedName name="Z_CD2D16F5_1679_4F9B_99CD_86A1DF22D3F0_.wvu.PrintArea" localSheetId="1" hidden="1">'Niveau formation VS (1)'!$B$2:$X$50</definedName>
    <definedName name="Z_CD2D16F5_1679_4F9B_99CD_86A1DF22D3F0_.wvu.PrintArea" localSheetId="3" hidden="1">'Niveau formation VS (2)'!$B$2:$AE$44</definedName>
    <definedName name="Z_CD2D16F5_1679_4F9B_99CD_86A1DF22D3F0_.wvu.PrintArea" localSheetId="5" hidden="1">'Secteur éco CH'!$B$2:$AC$61</definedName>
    <definedName name="Z_CD2D16F5_1679_4F9B_99CD_86A1DF22D3F0_.wvu.PrintArea" localSheetId="4" hidden="1">'Secteur éco VS'!$B$2:$AC$62</definedName>
    <definedName name="Z_CD2D16F5_1679_4F9B_99CD_86A1DF22D3F0_.wvu.PrintArea" localSheetId="0" hidden="1">Sommaire!$B$2:$F$19</definedName>
    <definedName name="Z_CD2D16F5_1679_4F9B_99CD_86A1DF22D3F0_.wvu.PrintArea" localSheetId="6" hidden="1">'Taux activité'!$B$2:$AF$75</definedName>
    <definedName name="Z_CD2D16F5_1679_4F9B_99CD_86A1DF22D3F0_.wvu.PrintTitles" localSheetId="2" hidden="1">'Niveau formation CH'!#REF!</definedName>
    <definedName name="Z_CD2D16F5_1679_4F9B_99CD_86A1DF22D3F0_.wvu.PrintTitles" localSheetId="1" hidden="1">'Niveau formation VS (1)'!#REF!</definedName>
    <definedName name="Z_CD2D16F5_1679_4F9B_99CD_86A1DF22D3F0_.wvu.PrintTitles" localSheetId="3" hidden="1">'Niveau formation VS (2)'!$B:$B</definedName>
    <definedName name="Z_CD2D16F5_1679_4F9B_99CD_86A1DF22D3F0_.wvu.PrintTitles" localSheetId="5" hidden="1">'Secteur éco CH'!$B:$B</definedName>
    <definedName name="Z_CD2D16F5_1679_4F9B_99CD_86A1DF22D3F0_.wvu.PrintTitles" localSheetId="4" hidden="1">'Secteur éco VS'!$B:$B</definedName>
    <definedName name="Z_CD2D16F5_1679_4F9B_99CD_86A1DF22D3F0_.wvu.PrintTitles" localSheetId="6" hidden="1">'Taux activité'!$B:$B</definedName>
    <definedName name="Z_E004CA90_A0F2_4319_BB24_68F6CE16C2F1_.wvu.PrintArea" localSheetId="2" hidden="1">'Niveau formation CH'!$B$2:$X$47</definedName>
    <definedName name="Z_E004CA90_A0F2_4319_BB24_68F6CE16C2F1_.wvu.PrintArea" localSheetId="1" hidden="1">'Niveau formation VS (1)'!$B$2:$X$50</definedName>
    <definedName name="Z_E004CA90_A0F2_4319_BB24_68F6CE16C2F1_.wvu.PrintArea" localSheetId="3" hidden="1">'Niveau formation VS (2)'!$B$2:$AE$44</definedName>
    <definedName name="Z_E004CA90_A0F2_4319_BB24_68F6CE16C2F1_.wvu.PrintArea" localSheetId="5" hidden="1">'Secteur éco CH'!$B$2:$AC$61</definedName>
    <definedName name="Z_E004CA90_A0F2_4319_BB24_68F6CE16C2F1_.wvu.PrintArea" localSheetId="4" hidden="1">'Secteur éco VS'!$B$2:$AC$62</definedName>
    <definedName name="Z_E004CA90_A0F2_4319_BB24_68F6CE16C2F1_.wvu.PrintArea" localSheetId="0" hidden="1">Sommaire!$B$2:$F$19</definedName>
    <definedName name="Z_E004CA90_A0F2_4319_BB24_68F6CE16C2F1_.wvu.PrintArea" localSheetId="6" hidden="1">'Taux activité'!$B$2:$AF$75</definedName>
    <definedName name="Z_E004CA90_A0F2_4319_BB24_68F6CE16C2F1_.wvu.PrintTitles" localSheetId="2" hidden="1">'Niveau formation CH'!#REF!</definedName>
    <definedName name="Z_E004CA90_A0F2_4319_BB24_68F6CE16C2F1_.wvu.PrintTitles" localSheetId="1" hidden="1">'Niveau formation VS (1)'!#REF!</definedName>
    <definedName name="Z_E004CA90_A0F2_4319_BB24_68F6CE16C2F1_.wvu.PrintTitles" localSheetId="3" hidden="1">'Niveau formation VS (2)'!$B:$B</definedName>
    <definedName name="Z_E004CA90_A0F2_4319_BB24_68F6CE16C2F1_.wvu.PrintTitles" localSheetId="5" hidden="1">'Secteur éco CH'!$B:$B</definedName>
    <definedName name="Z_E004CA90_A0F2_4319_BB24_68F6CE16C2F1_.wvu.PrintTitles" localSheetId="4" hidden="1">'Secteur éco VS'!$B:$B</definedName>
    <definedName name="Z_E004CA90_A0F2_4319_BB24_68F6CE16C2F1_.wvu.PrintTitles" localSheetId="6" hidden="1">'Taux activité'!$B:$B</definedName>
    <definedName name="_xlnm.Print_Area" localSheetId="2">'Niveau formation CH'!$B$1:$I$27</definedName>
    <definedName name="_xlnm.Print_Area" localSheetId="1">'Niveau formation VS (1)'!$B$1:$I$27</definedName>
    <definedName name="_xlnm.Print_Area" localSheetId="3">'Niveau formation VS (2)'!$B$1:$H$19</definedName>
    <definedName name="_xlnm.Print_Area" localSheetId="5">'Secteur éco CH'!$B$1:$J$26</definedName>
    <definedName name="_xlnm.Print_Area" localSheetId="4">'Secteur éco VS'!$B$1:$J$26</definedName>
    <definedName name="_xlnm.Print_Area" localSheetId="0">Sommaire!$B$2:$F$19</definedName>
    <definedName name="_xlnm.Print_Area" localSheetId="6">'Taux activité'!$B$1:$L$43</definedName>
  </definedNames>
  <calcPr calcId="191029"/>
  <customWorkbookViews>
    <customWorkbookView name="bertin - Affichage personnalisé" guid="{E004CA90-A0F2-4319-BB24-68F6CE16C2F1}" mergeInterval="0" personalView="1" maximized="1" xWindow="1" yWindow="1" windowWidth="1280" windowHeight="790" activeSheetId="1"/>
    <customWorkbookView name="clausenfr - Affichage personnalisé" guid="{CD2D16F5-1679-4F9B-99CD-86A1DF22D3F0}" mergeInterval="0" personalView="1" maximized="1" xWindow="1" yWindow="1" windowWidth="1916" windowHeight="862"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4" l="1"/>
  <c r="G7" i="14"/>
  <c r="G6" i="14"/>
  <c r="E9" i="14"/>
  <c r="F9" i="14" s="1"/>
  <c r="C9" i="14"/>
  <c r="D9" i="14" s="1"/>
  <c r="D6" i="14" l="1"/>
  <c r="F6" i="14"/>
  <c r="D7" i="14"/>
  <c r="F7" i="14"/>
  <c r="D8" i="14"/>
  <c r="G9" i="14"/>
  <c r="F8" i="14"/>
  <c r="I15" i="13" l="1"/>
  <c r="F15" i="13" s="1"/>
  <c r="I14" i="13"/>
  <c r="F14" i="13" s="1"/>
  <c r="I13" i="13"/>
  <c r="H13" i="13" s="1"/>
  <c r="I12" i="13"/>
  <c r="F12" i="13" s="1"/>
  <c r="I11" i="13"/>
  <c r="I10" i="13"/>
  <c r="F10" i="13" s="1"/>
  <c r="H10" i="13"/>
  <c r="I9" i="13"/>
  <c r="H9" i="13" s="1"/>
  <c r="I8" i="13"/>
  <c r="I7" i="13"/>
  <c r="F7" i="13" s="1"/>
  <c r="I6" i="13"/>
  <c r="F6" i="13" s="1"/>
  <c r="H12" i="10"/>
  <c r="H9" i="10"/>
  <c r="F12" i="10"/>
  <c r="I15" i="10"/>
  <c r="I14" i="10"/>
  <c r="I13" i="10"/>
  <c r="F13" i="10" s="1"/>
  <c r="I12" i="10"/>
  <c r="D12" i="10" s="1"/>
  <c r="I11" i="10"/>
  <c r="I10" i="10"/>
  <c r="D10" i="10" s="1"/>
  <c r="I9" i="10"/>
  <c r="D9" i="10" s="1"/>
  <c r="I8" i="10"/>
  <c r="D8" i="10" s="1"/>
  <c r="I7" i="10"/>
  <c r="D7" i="10" s="1"/>
  <c r="D15" i="10"/>
  <c r="I6" i="10"/>
  <c r="H6" i="10" s="1"/>
  <c r="F6" i="10" l="1"/>
  <c r="F8" i="10"/>
  <c r="H12" i="13"/>
  <c r="D13" i="10"/>
  <c r="D6" i="10"/>
  <c r="H13" i="10"/>
  <c r="F9" i="10"/>
  <c r="H8" i="10"/>
  <c r="F10" i="10"/>
  <c r="F14" i="10"/>
  <c r="D11" i="10"/>
  <c r="F7" i="10"/>
  <c r="F11" i="10"/>
  <c r="F15" i="10"/>
  <c r="H10" i="10"/>
  <c r="H14" i="10"/>
  <c r="H7" i="10"/>
  <c r="H11" i="10"/>
  <c r="H15" i="10"/>
  <c r="H11" i="13"/>
  <c r="D8" i="13"/>
  <c r="F8" i="13"/>
  <c r="H7" i="13"/>
  <c r="H8" i="13"/>
  <c r="D12" i="13"/>
  <c r="H15" i="13"/>
  <c r="H6" i="13"/>
  <c r="F11" i="13"/>
  <c r="H14" i="13"/>
  <c r="D9" i="13"/>
  <c r="D6" i="13"/>
  <c r="F9" i="13"/>
  <c r="D10" i="13"/>
  <c r="F13" i="13"/>
  <c r="D14" i="13"/>
  <c r="D13" i="13"/>
  <c r="D7" i="13"/>
  <c r="D11" i="13"/>
  <c r="D15" i="13"/>
  <c r="D14" i="10"/>
  <c r="H14" i="12" l="1"/>
  <c r="F14" i="12"/>
  <c r="D14" i="12"/>
  <c r="H13" i="12"/>
  <c r="F13" i="12"/>
  <c r="D13" i="12"/>
  <c r="H12" i="12"/>
  <c r="F12" i="12"/>
  <c r="D12" i="12"/>
  <c r="H11" i="12"/>
  <c r="F11" i="12"/>
  <c r="D11" i="12"/>
  <c r="H10" i="12"/>
  <c r="F10" i="12"/>
  <c r="D10" i="12"/>
  <c r="H9" i="12"/>
  <c r="F9" i="12"/>
  <c r="D9" i="12"/>
  <c r="H8" i="12"/>
  <c r="F8" i="12"/>
  <c r="D8" i="12"/>
  <c r="H7" i="12"/>
  <c r="F7" i="12"/>
  <c r="D7" i="12"/>
  <c r="H6" i="12"/>
  <c r="F6" i="12"/>
  <c r="D6" i="12"/>
  <c r="H14" i="9"/>
  <c r="H13" i="9"/>
  <c r="H12" i="9"/>
  <c r="H11" i="9"/>
  <c r="H10" i="9"/>
  <c r="H9" i="9"/>
  <c r="H8" i="9"/>
  <c r="H7" i="9"/>
  <c r="H6" i="9"/>
  <c r="F14" i="9"/>
  <c r="F13" i="9"/>
  <c r="F12" i="9"/>
  <c r="F11" i="9"/>
  <c r="F10" i="9"/>
  <c r="F9" i="9"/>
  <c r="F8" i="9"/>
  <c r="F7" i="9"/>
  <c r="F6" i="9"/>
  <c r="D14" i="9"/>
  <c r="D13" i="9"/>
  <c r="D12" i="9"/>
  <c r="D11" i="9"/>
  <c r="D10" i="9"/>
  <c r="D9" i="9"/>
  <c r="D8" i="9"/>
  <c r="D7" i="9"/>
  <c r="D6" i="9"/>
  <c r="B8" i="1"/>
  <c r="B9" i="1" s="1"/>
  <c r="B10" i="1" s="1"/>
  <c r="B11" i="1" s="1"/>
  <c r="B12" i="1" s="1"/>
</calcChain>
</file>

<file path=xl/sharedStrings.xml><?xml version="1.0" encoding="utf-8"?>
<sst xmlns="http://schemas.openxmlformats.org/spreadsheetml/2006/main" count="172" uniqueCount="79">
  <si>
    <r>
      <rPr>
        <sz val="9"/>
        <color indexed="8"/>
        <rFont val="Symbol"/>
        <family val="1"/>
        <charset val="2"/>
      </rPr>
      <t>ã</t>
    </r>
    <r>
      <rPr>
        <sz val="9"/>
        <color indexed="8"/>
        <rFont val="Verdana"/>
        <family val="2"/>
      </rPr>
      <t xml:space="preserve"> OVS</t>
    </r>
  </si>
  <si>
    <t>Sommaire du classeur</t>
  </si>
  <si>
    <t>Nr</t>
  </si>
  <si>
    <t>NomFeuille</t>
  </si>
  <si>
    <t>Lien</t>
  </si>
  <si>
    <t>Descriptif</t>
  </si>
  <si>
    <t>Démographie - Population et activité professionnelle</t>
  </si>
  <si>
    <t>Taux activité</t>
  </si>
  <si>
    <t>Sans formation postobligatoire</t>
  </si>
  <si>
    <t>Degré secondaire</t>
  </si>
  <si>
    <t>Degré tertiaire</t>
  </si>
  <si>
    <t>Total</t>
  </si>
  <si>
    <t>Source(s): OFS, Relevé structurel</t>
  </si>
  <si>
    <t>N</t>
  </si>
  <si>
    <t>%</t>
  </si>
  <si>
    <t>Niveau de formation achevée la plus élevée au sein de la population résidante permanente de 25 ans et plus, Suisse, dès 2010</t>
  </si>
  <si>
    <t>Niveau de formation achevée la plus élevée au sein de la population résidante permanente de 25 ans et plus, Valais, dès 2010</t>
  </si>
  <si>
    <t>Répartition des emplois par secteur économique, Valais, dès 2005</t>
  </si>
  <si>
    <r>
      <t>2005</t>
    </r>
    <r>
      <rPr>
        <b/>
        <vertAlign val="superscript"/>
        <sz val="10"/>
        <rFont val="Verdana"/>
        <family val="2"/>
      </rPr>
      <t>1)</t>
    </r>
  </si>
  <si>
    <r>
      <t>2008</t>
    </r>
    <r>
      <rPr>
        <b/>
        <vertAlign val="superscript"/>
        <sz val="10"/>
        <rFont val="Verdana"/>
        <family val="2"/>
      </rPr>
      <t>1)</t>
    </r>
  </si>
  <si>
    <t>Secteur primaire</t>
  </si>
  <si>
    <t>Secteur secondaire</t>
  </si>
  <si>
    <t>Secteur tertiaire</t>
  </si>
  <si>
    <t>VS</t>
  </si>
  <si>
    <t>Source(s): OFS, Statistique structurelle des entreprises STATENT</t>
  </si>
  <si>
    <t>Répartition des emplois par secteur économique, Suisse, dès 2005</t>
  </si>
  <si>
    <t>Remarque(s):</t>
  </si>
  <si>
    <t>Moins de 50%</t>
  </si>
  <si>
    <t>50-69%</t>
  </si>
  <si>
    <t>90-100%</t>
  </si>
  <si>
    <t>CH</t>
  </si>
  <si>
    <t>ZH</t>
  </si>
  <si>
    <t>BE</t>
  </si>
  <si>
    <t>LU</t>
  </si>
  <si>
    <t>UR</t>
  </si>
  <si>
    <t>SZ</t>
  </si>
  <si>
    <t>OW</t>
  </si>
  <si>
    <t>NW</t>
  </si>
  <si>
    <t>GL</t>
  </si>
  <si>
    <t>ZG</t>
  </si>
  <si>
    <t>FR</t>
  </si>
  <si>
    <t>SO</t>
  </si>
  <si>
    <t>BS</t>
  </si>
  <si>
    <t>BL</t>
  </si>
  <si>
    <t>SH</t>
  </si>
  <si>
    <t>AR</t>
  </si>
  <si>
    <t>AI</t>
  </si>
  <si>
    <t>SG</t>
  </si>
  <si>
    <t>GR</t>
  </si>
  <si>
    <t>AG</t>
  </si>
  <si>
    <t>TG</t>
  </si>
  <si>
    <t>TI</t>
  </si>
  <si>
    <t>VD</t>
  </si>
  <si>
    <t>NE</t>
  </si>
  <si>
    <t>GE</t>
  </si>
  <si>
    <t>JU</t>
  </si>
  <si>
    <t>Canton</t>
  </si>
  <si>
    <t>Niveau formation CH</t>
  </si>
  <si>
    <t>Secteur éco VS</t>
  </si>
  <si>
    <t>Secteur éco CH</t>
  </si>
  <si>
    <t>Degré secondaire II</t>
  </si>
  <si>
    <t>Femmes</t>
  </si>
  <si>
    <t>Hommes</t>
  </si>
  <si>
    <t xml:space="preserve"> Niveau de formation</t>
  </si>
  <si>
    <t>70-89%</t>
  </si>
  <si>
    <t>Année</t>
  </si>
  <si>
    <t>- Sources : Office fédéral de la statistique (OFS) : Relevé structurel (RS), Statistique structurelle des entreprises (STATENT) .</t>
  </si>
  <si>
    <t>Niveau formation VS (2)</t>
  </si>
  <si>
    <t>Niveau formation VS (1)</t>
  </si>
  <si>
    <t>1) Depuis 2010, le relevé structurel (RS) est réalisé dans le cadre du nouveau système de recensement annuel de la population. Il vise avant tout l’observation des structures socioéconomiques et socioculturelles de la population en Suisse. Il s'agit d'un relevé par échantillonnage auprès de 200 000 personnes en Suisse.</t>
  </si>
  <si>
    <t>1) La statistique structurelle des entreprises (STATENT) est un relevé exhaustif qui se base essentiellement sur les données des registres de l'assurance vieillesse et survivant AVS ainsi que sur les informations contenues dans le registre des entreprises et des établissements de l'OFS.</t>
  </si>
  <si>
    <t>2) 2005 et 2008 :  Données estimées.</t>
  </si>
  <si>
    <r>
      <rPr>
        <sz val="8"/>
        <rFont val="Symbol"/>
        <family val="1"/>
        <charset val="2"/>
      </rPr>
      <t>ã</t>
    </r>
    <r>
      <rPr>
        <sz val="8"/>
        <rFont val="Verdana"/>
        <family val="2"/>
      </rPr>
      <t xml:space="preserve"> OVS 2023</t>
    </r>
  </si>
  <si>
    <t>2)  Extrapolation basée sur 4 observations ou moins. Les valeurs ne sont pas publiées par l'OFS en raison de la protection des données.</t>
  </si>
  <si>
    <t>Dernière mise à jour : Novembre 2023</t>
  </si>
  <si>
    <t>Niveau de formation achevée la plus élevée au sein de la population active occupée de 15 ans et plus, par sexe, Valais, 2021</t>
  </si>
  <si>
    <t>Population active occupée de 15 ans et plus selon le taux d'activité et le sexe, par canton, 2021</t>
  </si>
  <si>
    <r>
      <t>Population active occupée de 15 ans et plus</t>
    </r>
    <r>
      <rPr>
        <b/>
        <vertAlign val="superscript"/>
        <sz val="12"/>
        <rFont val="Verdana"/>
        <family val="2"/>
      </rPr>
      <t>1)</t>
    </r>
    <r>
      <rPr>
        <b/>
        <sz val="12"/>
        <rFont val="Verdana"/>
        <family val="2"/>
      </rPr>
      <t xml:space="preserve"> selon le taux d'activité, par canton et par sexe, 2021</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</si>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</sst>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 #,##0_ ;_ * \-#,##0_ ;_ * &quot;-&quot;??_ ;_ @_ "/>
    <numFmt numFmtId="166" formatCode="_-* #,##0_-;\-* #,##0_-;_-* &quot;-&quot;??_-;_-@_-"/>
    <numFmt numFmtId="167" formatCode="0.0%"/>
  </numFmts>
  <fonts count="33">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sz val="10"/>
      <name val="Arial"/>
      <family val="2"/>
    </font>
    <font>
      <b/>
      <sz val="10"/>
      <name val="Verdana"/>
      <family val="2"/>
    </font>
    <font>
      <sz val="10"/>
      <name val="Arial"/>
    </font>
    <font>
      <b/>
      <vertAlign val="superscript"/>
      <sz val="10"/>
      <name val="Verdana"/>
      <family val="2"/>
    </font>
    <font>
      <sz val="10"/>
      <color theme="1"/>
      <name val="Verdana"/>
      <family val="2"/>
    </font>
    <font>
      <b/>
      <sz val="10"/>
      <color theme="0"/>
      <name val="Verdana"/>
      <family val="2"/>
    </font>
    <font>
      <sz val="8"/>
      <color indexed="8"/>
      <name val="Arial"/>
      <family val="2"/>
    </font>
    <font>
      <sz val="11"/>
      <name val="Verdana"/>
      <family val="2"/>
    </font>
    <font>
      <vertAlign val="superscript"/>
      <sz val="10"/>
      <name val="Verdana"/>
      <family val="2"/>
    </font>
    <font>
      <b/>
      <vertAlign val="superscript"/>
      <sz val="12"/>
      <name val="Verdana"/>
      <family val="2"/>
    </font>
  </fonts>
  <fills count="10">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0" fontId="2" fillId="0" borderId="0"/>
    <xf numFmtId="0" fontId="7" fillId="0" borderId="0"/>
    <xf numFmtId="43" fontId="23" fillId="0" borderId="0" applyFont="0" applyFill="0" applyBorder="0" applyAlignment="0" applyProtection="0"/>
    <xf numFmtId="9" fontId="25" fillId="0" borderId="0" applyFont="0" applyFill="0" applyBorder="0" applyAlignment="0" applyProtection="0"/>
    <xf numFmtId="0" fontId="1" fillId="0" borderId="0"/>
  </cellStyleXfs>
  <cellXfs count="114">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5" applyFont="1" applyAlignment="1">
      <alignment vertical="center"/>
    </xf>
    <xf numFmtId="0" fontId="22" fillId="0" borderId="0" xfId="0" applyFont="1" applyAlignment="1">
      <alignment horizontal="lef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2" applyFont="1" applyFill="1" applyBorder="1" applyAlignment="1">
      <alignment horizontal="left" vertical="center"/>
    </xf>
    <xf numFmtId="0" fontId="11" fillId="0" borderId="0" xfId="12" applyFont="1" applyFill="1" applyBorder="1" applyAlignment="1">
      <alignment horizontal="left" vertical="center"/>
    </xf>
    <xf numFmtId="0" fontId="6" fillId="0" borderId="0" xfId="12" applyFont="1" applyFill="1" applyBorder="1" applyAlignment="1">
      <alignment horizontal="left" vertical="center"/>
    </xf>
    <xf numFmtId="0" fontId="13" fillId="2" borderId="0" xfId="5" applyFont="1" applyFill="1" applyBorder="1" applyAlignment="1">
      <alignment vertical="center"/>
    </xf>
    <xf numFmtId="0" fontId="10" fillId="0" borderId="0" xfId="9" applyFont="1"/>
    <xf numFmtId="0" fontId="14" fillId="0" borderId="0" xfId="9" applyFont="1"/>
    <xf numFmtId="0" fontId="10" fillId="3" borderId="1" xfId="9" applyFont="1" applyFill="1" applyBorder="1" applyAlignment="1">
      <alignment horizontal="center" vertical="center"/>
    </xf>
    <xf numFmtId="0" fontId="10" fillId="0" borderId="2" xfId="9" applyFont="1" applyBorder="1"/>
    <xf numFmtId="0" fontId="10" fillId="0" borderId="3" xfId="9" applyFont="1" applyBorder="1"/>
    <xf numFmtId="0" fontId="10" fillId="0" borderId="4" xfId="9" applyFont="1" applyBorder="1"/>
    <xf numFmtId="0" fontId="10" fillId="0" borderId="5" xfId="9" quotePrefix="1" applyFont="1" applyBorder="1" applyAlignment="1">
      <alignment horizontal="left" indent="1"/>
    </xf>
    <xf numFmtId="0" fontId="10" fillId="0" borderId="6" xfId="9" applyFont="1" applyBorder="1"/>
    <xf numFmtId="0" fontId="10" fillId="0" borderId="7" xfId="9" applyFont="1" applyBorder="1"/>
    <xf numFmtId="0" fontId="10" fillId="0" borderId="3" xfId="9" quotePrefix="1" applyFont="1" applyBorder="1" applyAlignment="1">
      <alignment horizontal="left" indent="1"/>
    </xf>
    <xf numFmtId="0" fontId="15" fillId="0" borderId="0" xfId="9" applyFont="1" applyAlignment="1">
      <alignment horizontal="right"/>
    </xf>
    <xf numFmtId="0" fontId="10" fillId="0" borderId="3" xfId="9" applyFont="1" applyBorder="1" applyAlignment="1">
      <alignment vertical="center"/>
    </xf>
    <xf numFmtId="0" fontId="3" fillId="0" borderId="8" xfId="1" applyBorder="1" applyAlignment="1" applyProtection="1">
      <alignment horizontal="center" vertical="center"/>
    </xf>
    <xf numFmtId="0" fontId="10" fillId="0" borderId="8" xfId="9" applyFont="1" applyBorder="1" applyAlignment="1">
      <alignment horizontal="center" vertical="center" wrapText="1"/>
    </xf>
    <xf numFmtId="0" fontId="10" fillId="0" borderId="8" xfId="9" applyFont="1" applyBorder="1" applyAlignment="1">
      <alignment horizontal="left" vertical="center" wrapText="1" indent="1"/>
    </xf>
    <xf numFmtId="0" fontId="10" fillId="0" borderId="10" xfId="9" applyFont="1" applyBorder="1" applyAlignment="1">
      <alignment horizontal="center" vertical="center" wrapText="1"/>
    </xf>
    <xf numFmtId="0" fontId="10" fillId="0" borderId="10" xfId="9" applyFont="1" applyBorder="1" applyAlignment="1">
      <alignment horizontal="left" vertical="center" wrapText="1" indent="1"/>
    </xf>
    <xf numFmtId="0" fontId="3" fillId="0" borderId="10" xfId="1" applyBorder="1" applyAlignment="1" applyProtection="1">
      <alignment horizontal="center" vertical="center"/>
    </xf>
    <xf numFmtId="0" fontId="22" fillId="0" borderId="0" xfId="0" applyFont="1" applyFill="1" applyAlignment="1">
      <alignment horizontal="left" vertical="center"/>
    </xf>
    <xf numFmtId="2" fontId="5" fillId="0" borderId="0" xfId="0" applyNumberFormat="1" applyFont="1" applyFill="1" applyBorder="1" applyAlignment="1">
      <alignment vertical="center"/>
    </xf>
    <xf numFmtId="0" fontId="15" fillId="0" borderId="0" xfId="9" applyFont="1" applyFill="1" applyAlignment="1">
      <alignment horizontal="right"/>
    </xf>
    <xf numFmtId="0" fontId="10" fillId="0" borderId="9" xfId="9" applyFont="1" applyFill="1" applyBorder="1" applyAlignment="1">
      <alignment horizontal="center" vertical="center" wrapText="1"/>
    </xf>
    <xf numFmtId="0" fontId="10" fillId="0" borderId="9" xfId="9" applyFont="1" applyFill="1" applyBorder="1" applyAlignment="1">
      <alignment horizontal="left" vertical="center" wrapText="1" indent="1"/>
    </xf>
    <xf numFmtId="0" fontId="3" fillId="0" borderId="9" xfId="1" applyFill="1" applyBorder="1" applyAlignment="1" applyProtection="1">
      <alignment horizontal="center" vertical="center"/>
    </xf>
    <xf numFmtId="0" fontId="10" fillId="0" borderId="0" xfId="0" applyFont="1" applyFill="1" applyAlignment="1">
      <alignment vertical="center"/>
    </xf>
    <xf numFmtId="0" fontId="24" fillId="0" borderId="1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166" fontId="10" fillId="0" borderId="9" xfId="13" applyNumberFormat="1" applyFont="1" applyFill="1" applyBorder="1" applyAlignment="1">
      <alignment vertical="center"/>
    </xf>
    <xf numFmtId="0" fontId="24" fillId="4" borderId="1" xfId="0" applyFont="1" applyFill="1" applyBorder="1" applyAlignment="1">
      <alignment horizontal="center" vertical="center" wrapText="1"/>
    </xf>
    <xf numFmtId="166" fontId="24" fillId="5" borderId="9" xfId="13" applyNumberFormat="1" applyFont="1" applyFill="1" applyBorder="1" applyAlignment="1">
      <alignment vertical="center"/>
    </xf>
    <xf numFmtId="0" fontId="21" fillId="0" borderId="0" xfId="15" applyFont="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166" fontId="10" fillId="0" borderId="0" xfId="0" applyNumberFormat="1" applyFont="1" applyFill="1" applyAlignment="1">
      <alignment vertical="center"/>
    </xf>
    <xf numFmtId="166" fontId="10" fillId="0" borderId="13" xfId="13" applyNumberFormat="1" applyFont="1" applyFill="1" applyBorder="1" applyAlignment="1">
      <alignment vertical="center"/>
    </xf>
    <xf numFmtId="166" fontId="10" fillId="0" borderId="8" xfId="13" applyNumberFormat="1" applyFont="1" applyFill="1" applyBorder="1" applyAlignment="1">
      <alignment vertical="center"/>
    </xf>
    <xf numFmtId="166" fontId="24" fillId="5" borderId="13" xfId="13" applyNumberFormat="1" applyFont="1" applyFill="1" applyBorder="1" applyAlignment="1">
      <alignment vertical="center"/>
    </xf>
    <xf numFmtId="166" fontId="24" fillId="5" borderId="8" xfId="13" applyNumberFormat="1" applyFont="1" applyFill="1" applyBorder="1" applyAlignment="1">
      <alignment vertical="center"/>
    </xf>
    <xf numFmtId="167" fontId="10" fillId="0" borderId="13" xfId="14" applyNumberFormat="1" applyFont="1" applyFill="1" applyBorder="1" applyAlignment="1">
      <alignment vertical="center"/>
    </xf>
    <xf numFmtId="167" fontId="10" fillId="0" borderId="8" xfId="14" applyNumberFormat="1" applyFont="1" applyFill="1" applyBorder="1" applyAlignment="1">
      <alignment vertical="center"/>
    </xf>
    <xf numFmtId="167" fontId="10" fillId="0" borderId="9" xfId="14" applyNumberFormat="1" applyFont="1" applyFill="1" applyBorder="1" applyAlignment="1">
      <alignment vertical="center"/>
    </xf>
    <xf numFmtId="167" fontId="10" fillId="0" borderId="0" xfId="14" applyNumberFormat="1" applyFont="1" applyFill="1" applyAlignment="1">
      <alignment vertical="center"/>
    </xf>
    <xf numFmtId="0" fontId="27" fillId="0" borderId="0" xfId="5" applyFont="1" applyAlignment="1">
      <alignment vertical="center"/>
    </xf>
    <xf numFmtId="0" fontId="27" fillId="0" borderId="0" xfId="5" applyFont="1" applyAlignment="1">
      <alignment vertical="center" wrapText="1"/>
    </xf>
    <xf numFmtId="165" fontId="10" fillId="0" borderId="0" xfId="0" applyNumberFormat="1" applyFont="1" applyAlignment="1">
      <alignment vertical="center"/>
    </xf>
    <xf numFmtId="0" fontId="10" fillId="0" borderId="0" xfId="0" applyFont="1" applyAlignment="1">
      <alignment vertical="center"/>
    </xf>
    <xf numFmtId="166" fontId="27" fillId="0" borderId="0" xfId="13" applyNumberFormat="1" applyFont="1" applyAlignment="1">
      <alignment vertical="center" wrapText="1"/>
    </xf>
    <xf numFmtId="166" fontId="10" fillId="0" borderId="0" xfId="13" applyNumberFormat="1" applyFont="1" applyAlignment="1">
      <alignment vertical="center"/>
    </xf>
    <xf numFmtId="166" fontId="27" fillId="0" borderId="0" xfId="13" applyNumberFormat="1" applyFont="1" applyAlignment="1">
      <alignment vertical="center"/>
    </xf>
    <xf numFmtId="166" fontId="10" fillId="0" borderId="0" xfId="13" applyNumberFormat="1" applyFont="1" applyFill="1" applyAlignment="1">
      <alignment vertical="center"/>
    </xf>
    <xf numFmtId="0" fontId="5" fillId="0" borderId="0" xfId="6" applyFont="1" applyFill="1" applyAlignment="1">
      <alignment vertical="center"/>
    </xf>
    <xf numFmtId="166" fontId="24" fillId="0" borderId="8" xfId="13" applyNumberFormat="1" applyFont="1" applyFill="1" applyBorder="1" applyAlignment="1">
      <alignment horizontal="center" vertical="center"/>
    </xf>
    <xf numFmtId="166" fontId="24" fillId="0" borderId="9" xfId="13" applyNumberFormat="1" applyFont="1" applyFill="1" applyBorder="1" applyAlignment="1">
      <alignment horizontal="center" vertical="center"/>
    </xf>
    <xf numFmtId="166" fontId="28" fillId="7" borderId="8" xfId="13" applyNumberFormat="1" applyFont="1" applyFill="1" applyBorder="1" applyAlignment="1">
      <alignment horizontal="center" vertical="center"/>
    </xf>
    <xf numFmtId="166" fontId="28" fillId="7" borderId="8" xfId="13" applyNumberFormat="1" applyFont="1" applyFill="1" applyBorder="1" applyAlignment="1">
      <alignment vertical="center"/>
    </xf>
    <xf numFmtId="0" fontId="10" fillId="0" borderId="0" xfId="9" applyFont="1" applyAlignment="1">
      <alignment vertical="center"/>
    </xf>
    <xf numFmtId="0" fontId="24" fillId="0" borderId="0" xfId="0" applyFont="1" applyFill="1" applyBorder="1" applyAlignment="1">
      <alignment horizontal="center" vertical="center"/>
    </xf>
    <xf numFmtId="166" fontId="10" fillId="0" borderId="0" xfId="13" applyNumberFormat="1" applyFont="1" applyFill="1" applyBorder="1" applyAlignment="1">
      <alignment vertical="center"/>
    </xf>
    <xf numFmtId="167" fontId="10" fillId="0" borderId="0" xfId="14" applyNumberFormat="1" applyFont="1" applyFill="1" applyBorder="1" applyAlignment="1">
      <alignment vertical="center"/>
    </xf>
    <xf numFmtId="0" fontId="24" fillId="0" borderId="18" xfId="0" applyFont="1" applyFill="1" applyBorder="1" applyAlignment="1">
      <alignment horizontal="left" vertical="center"/>
    </xf>
    <xf numFmtId="0" fontId="24" fillId="0" borderId="8" xfId="0" applyFont="1" applyFill="1" applyBorder="1" applyAlignment="1">
      <alignment horizontal="left" vertical="center"/>
    </xf>
    <xf numFmtId="0" fontId="24" fillId="0" borderId="10" xfId="0" applyFont="1" applyFill="1" applyBorder="1" applyAlignment="1">
      <alignment horizontal="left" vertical="center"/>
    </xf>
    <xf numFmtId="166" fontId="10" fillId="0" borderId="10" xfId="13" applyNumberFormat="1" applyFont="1" applyFill="1" applyBorder="1" applyAlignment="1">
      <alignment vertical="center"/>
    </xf>
    <xf numFmtId="0" fontId="24" fillId="5" borderId="1" xfId="0" applyFont="1" applyFill="1" applyBorder="1" applyAlignment="1">
      <alignment horizontal="left" vertical="center"/>
    </xf>
    <xf numFmtId="166" fontId="24" fillId="5" borderId="1" xfId="13" applyNumberFormat="1" applyFont="1" applyFill="1" applyBorder="1" applyAlignment="1">
      <alignment vertical="center"/>
    </xf>
    <xf numFmtId="166" fontId="24" fillId="0" borderId="0" xfId="13" applyNumberFormat="1" applyFont="1" applyFill="1" applyBorder="1" applyAlignment="1">
      <alignment vertical="center"/>
    </xf>
    <xf numFmtId="0" fontId="24" fillId="4" borderId="1" xfId="0" applyFont="1" applyFill="1" applyBorder="1" applyAlignment="1">
      <alignment horizontal="center" vertical="center" wrapText="1"/>
    </xf>
    <xf numFmtId="167" fontId="10" fillId="0" borderId="10" xfId="14" applyNumberFormat="1" applyFont="1" applyFill="1" applyBorder="1" applyAlignment="1">
      <alignment vertical="center"/>
    </xf>
    <xf numFmtId="167" fontId="24" fillId="5" borderId="1" xfId="14" applyNumberFormat="1" applyFont="1" applyFill="1" applyBorder="1" applyAlignment="1">
      <alignment vertical="center"/>
    </xf>
    <xf numFmtId="166" fontId="24" fillId="0" borderId="13" xfId="13" applyNumberFormat="1" applyFont="1" applyFill="1" applyBorder="1" applyAlignment="1">
      <alignment horizontal="center" vertical="center"/>
    </xf>
    <xf numFmtId="166" fontId="10" fillId="0" borderId="8" xfId="13" applyNumberFormat="1" applyFont="1" applyFill="1" applyBorder="1" applyAlignment="1">
      <alignment horizontal="right" vertical="center"/>
    </xf>
    <xf numFmtId="0" fontId="0" fillId="0" borderId="0" xfId="0" applyBorder="1" applyAlignment="1">
      <alignment vertical="center" wrapText="1"/>
    </xf>
    <xf numFmtId="0" fontId="10" fillId="0" borderId="0" xfId="0" applyFont="1" applyFill="1" applyBorder="1" applyAlignment="1">
      <alignment vertical="center"/>
    </xf>
    <xf numFmtId="0" fontId="29" fillId="8" borderId="0" xfId="0" applyNumberFormat="1" applyFont="1" applyFill="1" applyBorder="1" applyAlignment="1" applyProtection="1">
      <alignment horizontal="left" vertical="center" wrapText="1"/>
    </xf>
    <xf numFmtId="0" fontId="29" fillId="9" borderId="0" xfId="0" applyNumberFormat="1" applyFont="1" applyFill="1" applyBorder="1" applyAlignment="1" applyProtection="1">
      <alignment horizontal="left" vertical="center" wrapText="1"/>
    </xf>
    <xf numFmtId="166" fontId="10" fillId="0" borderId="18" xfId="13" applyNumberFormat="1" applyFont="1" applyFill="1" applyBorder="1" applyAlignment="1">
      <alignment vertical="center"/>
    </xf>
    <xf numFmtId="167" fontId="10" fillId="0" borderId="18" xfId="14" applyNumberFormat="1" applyFont="1" applyFill="1" applyBorder="1" applyAlignment="1">
      <alignment vertical="center"/>
    </xf>
    <xf numFmtId="0" fontId="10" fillId="0" borderId="0" xfId="0" applyFont="1" applyFill="1" applyAlignment="1">
      <alignment horizontal="right" vertical="center"/>
    </xf>
    <xf numFmtId="9" fontId="10" fillId="0" borderId="0" xfId="14" applyFont="1" applyFill="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vertical="center" wrapText="1"/>
    </xf>
    <xf numFmtId="166" fontId="28" fillId="6" borderId="18" xfId="13" applyNumberFormat="1" applyFont="1" applyFill="1" applyBorder="1" applyAlignment="1">
      <alignment horizontal="center" vertical="center"/>
    </xf>
    <xf numFmtId="166" fontId="28" fillId="6" borderId="18" xfId="13" applyNumberFormat="1" applyFont="1" applyFill="1" applyBorder="1" applyAlignment="1">
      <alignment vertical="center"/>
    </xf>
    <xf numFmtId="0" fontId="30" fillId="0" borderId="0" xfId="5" applyFont="1" applyAlignment="1">
      <alignment vertical="center"/>
    </xf>
    <xf numFmtId="0" fontId="5" fillId="0" borderId="0" xfId="0" applyFont="1" applyAlignment="1">
      <alignment horizontal="left" vertical="center"/>
    </xf>
    <xf numFmtId="0" fontId="30" fillId="0" borderId="0" xfId="5" applyFont="1" applyFill="1" applyAlignment="1">
      <alignment vertical="center"/>
    </xf>
    <xf numFmtId="0" fontId="5" fillId="0" borderId="0" xfId="0" applyFont="1" applyFill="1" applyAlignment="1">
      <alignment vertical="center" wrapText="1"/>
    </xf>
    <xf numFmtId="0" fontId="24" fillId="0" borderId="10" xfId="0" applyFont="1" applyFill="1" applyBorder="1" applyAlignment="1">
      <alignment horizontal="center" vertical="center"/>
    </xf>
    <xf numFmtId="166" fontId="24" fillId="5" borderId="10" xfId="13" applyNumberFormat="1" applyFont="1" applyFill="1" applyBorder="1" applyAlignment="1">
      <alignment vertical="center"/>
    </xf>
    <xf numFmtId="166" fontId="31" fillId="0" borderId="8" xfId="13" quotePrefix="1" applyNumberFormat="1" applyFont="1" applyFill="1" applyBorder="1" applyAlignment="1">
      <alignment horizontal="right" vertical="center"/>
    </xf>
    <xf numFmtId="0" fontId="10" fillId="0" borderId="11" xfId="9" quotePrefix="1" applyFont="1" applyFill="1" applyBorder="1" applyAlignment="1">
      <alignment horizontal="left" vertical="center" wrapText="1"/>
    </xf>
    <xf numFmtId="0" fontId="10" fillId="0" borderId="0" xfId="9" quotePrefix="1" applyFont="1" applyFill="1" applyBorder="1" applyAlignment="1">
      <alignment horizontal="left" vertical="center" wrapText="1"/>
    </xf>
    <xf numFmtId="0" fontId="10" fillId="0" borderId="12" xfId="9" quotePrefix="1" applyFont="1" applyFill="1" applyBorder="1" applyAlignment="1">
      <alignment horizontal="left" vertical="center" wrapText="1"/>
    </xf>
    <xf numFmtId="0" fontId="5" fillId="0" borderId="0" xfId="0" applyFont="1" applyFill="1" applyAlignment="1">
      <alignment horizontal="left" vertical="center" wrapText="1"/>
    </xf>
    <xf numFmtId="0" fontId="6" fillId="0" borderId="0" xfId="12" applyFont="1" applyFill="1" applyBorder="1" applyAlignment="1">
      <alignment horizontal="left"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horizontal="left" vertical="center"/>
    </xf>
  </cellXfs>
  <cellStyles count="16">
    <cellStyle name="Lien hypertexte" xfId="1" builtinId="8"/>
    <cellStyle name="Lien hypertexte 2" xfId="2" xr:uid="{00000000-0005-0000-0000-000001000000}"/>
    <cellStyle name="Milliers" xfId="13" builtinId="3"/>
    <cellStyle name="Milliers 2" xfId="3" xr:uid="{00000000-0005-0000-0000-000003000000}"/>
    <cellStyle name="Milliers 3" xfId="4" xr:uid="{00000000-0005-0000-0000-000004000000}"/>
    <cellStyle name="Normal" xfId="0" builtinId="0"/>
    <cellStyle name="Normal 2" xfId="5" xr:uid="{00000000-0005-0000-0000-000006000000}"/>
    <cellStyle name="Normal 2 2" xfId="6" xr:uid="{00000000-0005-0000-0000-000007000000}"/>
    <cellStyle name="Normal 2 2 2" xfId="7" xr:uid="{00000000-0005-0000-0000-000008000000}"/>
    <cellStyle name="Normal 2 3" xfId="15" xr:uid="{00000000-0005-0000-0000-000009000000}"/>
    <cellStyle name="Normal 3" xfId="8" xr:uid="{00000000-0005-0000-0000-00000A000000}"/>
    <cellStyle name="Normal 4" xfId="9" xr:uid="{00000000-0005-0000-0000-00000B000000}"/>
    <cellStyle name="Normal 5" xfId="10" xr:uid="{00000000-0005-0000-0000-00000C000000}"/>
    <cellStyle name="Pourcentage" xfId="14" builtinId="5"/>
    <cellStyle name="Standard_P12_F" xfId="11" xr:uid="{00000000-0005-0000-0000-00000E000000}"/>
    <cellStyle name="Standard_T1" xfId="12" xr:uid="{00000000-0005-0000-0000-00000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xdr:row>
      <xdr:rowOff>66675</xdr:rowOff>
    </xdr:from>
    <xdr:to>
      <xdr:col>4</xdr:col>
      <xdr:colOff>1381125</xdr:colOff>
      <xdr:row>3</xdr:row>
      <xdr:rowOff>171450</xdr:rowOff>
    </xdr:to>
    <xdr:pic>
      <xdr:nvPicPr>
        <xdr:cNvPr id="1148" name="Image 1" descr="logo_FR.JPG">
          <a:extLst>
            <a:ext uri="{FF2B5EF4-FFF2-40B4-BE49-F238E27FC236}">
              <a16:creationId xmlns:a16="http://schemas.microsoft.com/office/drawing/2014/main" id="{00000000-0008-0000-0000-00007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9300" y="190500"/>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5"/>
  <sheetViews>
    <sheetView showGridLines="0" tabSelected="1" zoomScaleNormal="100" workbookViewId="0"/>
  </sheetViews>
  <sheetFormatPr baseColWidth="10" defaultColWidth="11.42578125" defaultRowHeight="12.75"/>
  <cols>
    <col min="1" max="1" width="1.7109375" style="11" customWidth="1"/>
    <col min="2" max="2" width="6.28515625" style="11" customWidth="1"/>
    <col min="3" max="3" width="67.42578125" style="11" customWidth="1"/>
    <col min="4" max="4" width="10" style="11" customWidth="1"/>
    <col min="5" max="5" width="25.42578125" style="11" customWidth="1"/>
    <col min="6" max="6" width="2.28515625" style="11" customWidth="1"/>
    <col min="7" max="16384" width="11.42578125" style="11"/>
  </cols>
  <sheetData>
    <row r="1" spans="2:13" ht="10.15" customHeight="1"/>
    <row r="2" spans="2:13" ht="15.75" customHeight="1">
      <c r="B2" s="10" t="s">
        <v>6</v>
      </c>
      <c r="C2" s="10"/>
      <c r="D2" s="10"/>
      <c r="E2" s="10"/>
      <c r="F2" s="10"/>
      <c r="G2" s="10"/>
      <c r="H2" s="10"/>
      <c r="I2" s="10"/>
      <c r="J2" s="10"/>
      <c r="K2" s="10"/>
      <c r="L2" s="10"/>
      <c r="M2" s="10"/>
    </row>
    <row r="3" spans="2:13" ht="14.25" customHeight="1">
      <c r="B3" s="12" t="s">
        <v>1</v>
      </c>
    </row>
    <row r="4" spans="2:13" ht="14.25" customHeight="1">
      <c r="B4" s="12"/>
    </row>
    <row r="5" spans="2:13" ht="14.25" customHeight="1"/>
    <row r="6" spans="2:13" ht="20.25" customHeight="1">
      <c r="B6" s="13" t="s">
        <v>2</v>
      </c>
      <c r="C6" s="13" t="s">
        <v>5</v>
      </c>
      <c r="D6" s="13" t="s">
        <v>4</v>
      </c>
      <c r="E6" s="13" t="s">
        <v>3</v>
      </c>
    </row>
    <row r="7" spans="2:13" ht="33.75" customHeight="1">
      <c r="B7" s="24">
        <v>1</v>
      </c>
      <c r="C7" s="25" t="s">
        <v>16</v>
      </c>
      <c r="D7" s="23" t="s">
        <v>4</v>
      </c>
      <c r="E7" s="25" t="s">
        <v>68</v>
      </c>
    </row>
    <row r="8" spans="2:13" ht="33.75" customHeight="1">
      <c r="B8" s="24">
        <f>B7+1</f>
        <v>2</v>
      </c>
      <c r="C8" s="25" t="s">
        <v>15</v>
      </c>
      <c r="D8" s="23" t="s">
        <v>4</v>
      </c>
      <c r="E8" s="25" t="s">
        <v>57</v>
      </c>
    </row>
    <row r="9" spans="2:13" ht="33.75" customHeight="1">
      <c r="B9" s="24">
        <f>B8+1</f>
        <v>3</v>
      </c>
      <c r="C9" s="25" t="s">
        <v>75</v>
      </c>
      <c r="D9" s="23" t="s">
        <v>4</v>
      </c>
      <c r="E9" s="25" t="s">
        <v>67</v>
      </c>
    </row>
    <row r="10" spans="2:13" ht="33.75" customHeight="1">
      <c r="B10" s="26">
        <f>B9+1</f>
        <v>4</v>
      </c>
      <c r="C10" s="27" t="s">
        <v>17</v>
      </c>
      <c r="D10" s="28" t="s">
        <v>4</v>
      </c>
      <c r="E10" s="27" t="s">
        <v>58</v>
      </c>
    </row>
    <row r="11" spans="2:13" ht="33.75" customHeight="1">
      <c r="B11" s="26">
        <f>B10+1</f>
        <v>5</v>
      </c>
      <c r="C11" s="27" t="s">
        <v>25</v>
      </c>
      <c r="D11" s="28" t="s">
        <v>4</v>
      </c>
      <c r="E11" s="27" t="s">
        <v>59</v>
      </c>
    </row>
    <row r="12" spans="2:13" ht="33.950000000000003" customHeight="1">
      <c r="B12" s="32">
        <f>B11+1</f>
        <v>6</v>
      </c>
      <c r="C12" s="33" t="s">
        <v>76</v>
      </c>
      <c r="D12" s="34" t="s">
        <v>4</v>
      </c>
      <c r="E12" s="33" t="s">
        <v>7</v>
      </c>
    </row>
    <row r="13" spans="2:13" ht="14.25" customHeight="1"/>
    <row r="14" spans="2:13" ht="14.25" customHeight="1"/>
    <row r="15" spans="2:13" ht="9" customHeight="1">
      <c r="B15" s="14"/>
      <c r="C15" s="15"/>
      <c r="D15" s="15"/>
      <c r="E15" s="16"/>
    </row>
    <row r="16" spans="2:13" s="67" customFormat="1" ht="26.25" customHeight="1">
      <c r="B16" s="103" t="s">
        <v>66</v>
      </c>
      <c r="C16" s="104"/>
      <c r="D16" s="104"/>
      <c r="E16" s="105"/>
    </row>
    <row r="17" spans="2:5" ht="8.4499999999999993" customHeight="1">
      <c r="B17" s="17"/>
      <c r="C17" s="18"/>
      <c r="D17" s="18"/>
      <c r="E17" s="19"/>
    </row>
    <row r="18" spans="2:5" ht="14.25" customHeight="1">
      <c r="B18" s="20"/>
      <c r="C18" s="22"/>
      <c r="D18" s="15"/>
      <c r="E18" s="15"/>
    </row>
    <row r="19" spans="2:5">
      <c r="E19" s="31" t="s">
        <v>72</v>
      </c>
    </row>
    <row r="25" spans="2:5">
      <c r="E25" s="21"/>
    </row>
  </sheetData>
  <customSheetViews>
    <customSheetView guid="{E004CA90-A0F2-4319-BB24-68F6CE16C2F1}" showGridLines="0">
      <selection activeCell="E29" sqref="E29"/>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1"/>
      <headerFooter>
        <oddHeader>&amp;L&amp;G&amp;CDémographie</oddHeader>
        <oddFooter>&amp;L&amp;A&amp;C&amp;P sur &amp;N&amp;R&amp;F</oddFooter>
      </headerFooter>
    </customSheetView>
    <customSheetView guid="{CD2D16F5-1679-4F9B-99CD-86A1DF22D3F0}" showPageBreaks="1" showGridLines="0" printArea="1">
      <selection activeCell="C22" sqref="C22"/>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2"/>
      <headerFooter>
        <oddHeader>&amp;L&amp;G&amp;CDémographie</oddHeader>
        <oddFooter>&amp;L&amp;A&amp;C&amp;P sur &amp;N&amp;R&amp;F</oddFooter>
      </headerFooter>
    </customSheetView>
  </customSheetViews>
  <mergeCells count="1">
    <mergeCell ref="B16:E16"/>
  </mergeCells>
  <hyperlinks>
    <hyperlink ref="D7" location="'Niveau formation VS (1)'!A1" display="Lien" xr:uid="{00000000-0004-0000-0000-000000000000}"/>
    <hyperlink ref="D9" location="'Niveau formation VS (2)'!A1" display="Lien" xr:uid="{00000000-0004-0000-0000-000001000000}"/>
    <hyperlink ref="D12" location="'Taux activité'!A1" display="Lien" xr:uid="{00000000-0004-0000-0000-000002000000}"/>
    <hyperlink ref="D11" location="'Secteur éco CH'!A1" display="Lien" xr:uid="{00000000-0004-0000-0000-000003000000}"/>
    <hyperlink ref="D8" location="'Niveau formation CH'!A1" display="Lien" xr:uid="{00000000-0004-0000-0000-000004000000}"/>
    <hyperlink ref="D10" location="'Secteur éco VS'!A1" display="Lien" xr:uid="{00000000-0004-0000-0000-000005000000}"/>
  </hyperlinks>
  <pageMargins left="0.70866141732283472" right="0.70866141732283472" top="0.74803149606299213" bottom="0.74803149606299213" header="0.31496062992125984" footer="0.31496062992125984"/>
  <pageSetup paperSize="9" scale="90" orientation="landscape" r:id="rId3"/>
  <headerFooter>
    <oddHeader>&amp;L&amp;G&amp;CDémographie</oddHeader>
    <oddFooter>&amp;L&amp;A&amp;C&amp;P sur &amp;N&amp;R&amp;F</oddFooter>
  </headerFooter>
  <colBreaks count="1" manualBreakCount="1">
    <brk id="6" max="1048575" man="1"/>
  </col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W50"/>
  <sheetViews>
    <sheetView showGridLines="0" zoomScaleNormal="100" zoomScaleSheetLayoutView="10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3.7109375" style="1" customWidth="1"/>
    <col min="10" max="24" width="8.28515625" style="1" customWidth="1"/>
    <col min="25" max="16384" width="11.42578125" style="1"/>
  </cols>
  <sheetData>
    <row r="1" spans="2:22" ht="10.15" customHeight="1"/>
    <row r="2" spans="2:22" s="2" customFormat="1" ht="31.5" customHeight="1">
      <c r="B2" s="107" t="s">
        <v>16</v>
      </c>
      <c r="C2" s="107"/>
      <c r="D2" s="107"/>
      <c r="E2" s="107"/>
      <c r="F2" s="107"/>
      <c r="G2" s="107"/>
      <c r="H2" s="107"/>
      <c r="I2" s="107"/>
      <c r="J2" s="7"/>
      <c r="K2" s="7"/>
      <c r="M2" s="9"/>
      <c r="N2" s="7"/>
      <c r="O2" s="7"/>
      <c r="P2" s="7"/>
      <c r="Q2" s="7"/>
      <c r="R2" s="7"/>
      <c r="S2" s="7"/>
      <c r="V2" s="8"/>
    </row>
    <row r="4" spans="2:22" s="35" customFormat="1" ht="27.75" customHeight="1">
      <c r="B4" s="108" t="s">
        <v>65</v>
      </c>
      <c r="C4" s="110" t="s">
        <v>8</v>
      </c>
      <c r="D4" s="111"/>
      <c r="E4" s="110" t="s">
        <v>9</v>
      </c>
      <c r="F4" s="111"/>
      <c r="G4" s="110" t="s">
        <v>10</v>
      </c>
      <c r="H4" s="111"/>
      <c r="I4" s="108" t="s">
        <v>11</v>
      </c>
    </row>
    <row r="5" spans="2:22" s="35" customFormat="1" ht="18" customHeight="1">
      <c r="B5" s="109"/>
      <c r="C5" s="40" t="s">
        <v>13</v>
      </c>
      <c r="D5" s="40" t="s">
        <v>14</v>
      </c>
      <c r="E5" s="40" t="s">
        <v>13</v>
      </c>
      <c r="F5" s="40" t="s">
        <v>14</v>
      </c>
      <c r="G5" s="40" t="s">
        <v>13</v>
      </c>
      <c r="H5" s="40" t="s">
        <v>14</v>
      </c>
      <c r="I5" s="109"/>
    </row>
    <row r="6" spans="2:22" s="35" customFormat="1" ht="18" customHeight="1">
      <c r="B6" s="36">
        <v>2010</v>
      </c>
      <c r="C6" s="46">
        <v>72525.196307824561</v>
      </c>
      <c r="D6" s="50">
        <f t="shared" ref="D6:D14" si="0">C6/I6</f>
        <v>0.33141194728415974</v>
      </c>
      <c r="E6" s="46">
        <v>100145.70143375645</v>
      </c>
      <c r="F6" s="50">
        <f t="shared" ref="F6:F14" si="1">E6/I6</f>
        <v>0.45762691607797223</v>
      </c>
      <c r="G6" s="46">
        <v>46166.102258421626</v>
      </c>
      <c r="H6" s="50">
        <f t="shared" ref="H6:H14" si="2">G6/I6</f>
        <v>0.2109611366378677</v>
      </c>
      <c r="I6" s="48">
        <v>218837.00000000271</v>
      </c>
    </row>
    <row r="7" spans="2:22" s="35" customFormat="1" ht="18" customHeight="1">
      <c r="B7" s="37">
        <v>2011</v>
      </c>
      <c r="C7" s="47">
        <v>71931.842164151778</v>
      </c>
      <c r="D7" s="51">
        <f t="shared" si="0"/>
        <v>0.31950395389520814</v>
      </c>
      <c r="E7" s="47">
        <v>103609.21167258127</v>
      </c>
      <c r="F7" s="51">
        <f t="shared" si="1"/>
        <v>0.46020721551675869</v>
      </c>
      <c r="G7" s="47">
        <v>49594.946163267508</v>
      </c>
      <c r="H7" s="51">
        <f t="shared" si="2"/>
        <v>0.22028883058803289</v>
      </c>
      <c r="I7" s="49">
        <v>225136.00000000061</v>
      </c>
    </row>
    <row r="8" spans="2:22" s="35" customFormat="1" ht="18" customHeight="1">
      <c r="B8" s="37">
        <v>2012</v>
      </c>
      <c r="C8" s="47">
        <v>72893.39474971249</v>
      </c>
      <c r="D8" s="51">
        <f t="shared" si="0"/>
        <v>0.31812700374766084</v>
      </c>
      <c r="E8" s="47">
        <v>103194.14965395082</v>
      </c>
      <c r="F8" s="51">
        <f t="shared" si="1"/>
        <v>0.45036790708431879</v>
      </c>
      <c r="G8" s="47">
        <v>53045.455596335902</v>
      </c>
      <c r="H8" s="51">
        <f t="shared" si="2"/>
        <v>0.23150508916802076</v>
      </c>
      <c r="I8" s="49">
        <v>229132.99999999913</v>
      </c>
    </row>
    <row r="9" spans="2:22" s="35" customFormat="1" ht="18" customHeight="1">
      <c r="B9" s="37">
        <v>2013</v>
      </c>
      <c r="C9" s="47">
        <v>72697.057761271863</v>
      </c>
      <c r="D9" s="51">
        <f t="shared" si="0"/>
        <v>0.31094625485481159</v>
      </c>
      <c r="E9" s="47">
        <v>106910.74448471144</v>
      </c>
      <c r="F9" s="51">
        <f t="shared" si="1"/>
        <v>0.45728804748093449</v>
      </c>
      <c r="G9" s="47">
        <v>54185.197754019624</v>
      </c>
      <c r="H9" s="51">
        <f t="shared" si="2"/>
        <v>0.23176569766425409</v>
      </c>
      <c r="I9" s="49">
        <v>233793.00000000288</v>
      </c>
    </row>
    <row r="10" spans="2:22" s="35" customFormat="1" ht="18" customHeight="1">
      <c r="B10" s="37">
        <v>2014</v>
      </c>
      <c r="C10" s="47">
        <v>71454.071602600015</v>
      </c>
      <c r="D10" s="51">
        <f t="shared" si="0"/>
        <v>0.29992978224365413</v>
      </c>
      <c r="E10" s="47">
        <v>107491.92459459322</v>
      </c>
      <c r="F10" s="51">
        <f t="shared" si="1"/>
        <v>0.45119933425087716</v>
      </c>
      <c r="G10" s="47">
        <v>59290.003802809515</v>
      </c>
      <c r="H10" s="51">
        <f t="shared" si="2"/>
        <v>0.24887088350546863</v>
      </c>
      <c r="I10" s="49">
        <v>238236.00000000276</v>
      </c>
    </row>
    <row r="11" spans="2:22" s="35" customFormat="1" ht="18" customHeight="1">
      <c r="B11" s="37">
        <v>2015</v>
      </c>
      <c r="C11" s="47">
        <v>73119.586412613411</v>
      </c>
      <c r="D11" s="51">
        <f t="shared" si="0"/>
        <v>0.30220574414292883</v>
      </c>
      <c r="E11" s="47">
        <v>106575.68113642849</v>
      </c>
      <c r="F11" s="51">
        <f t="shared" si="1"/>
        <v>0.44048092454497129</v>
      </c>
      <c r="G11" s="47">
        <v>62257.732450955926</v>
      </c>
      <c r="H11" s="51">
        <f t="shared" si="2"/>
        <v>0.25731333131209977</v>
      </c>
      <c r="I11" s="49">
        <v>241952.99999999785</v>
      </c>
    </row>
    <row r="12" spans="2:22" s="35" customFormat="1" ht="18" customHeight="1">
      <c r="B12" s="37">
        <v>2016</v>
      </c>
      <c r="C12" s="47">
        <v>73270.191365557926</v>
      </c>
      <c r="D12" s="51">
        <f t="shared" si="0"/>
        <v>0.29864025240093395</v>
      </c>
      <c r="E12" s="47">
        <v>108718.35253212387</v>
      </c>
      <c r="F12" s="51">
        <f t="shared" si="1"/>
        <v>0.44312258007926059</v>
      </c>
      <c r="G12" s="47">
        <v>63357.456102312834</v>
      </c>
      <c r="H12" s="51">
        <f t="shared" si="2"/>
        <v>0.25823716751980563</v>
      </c>
      <c r="I12" s="49">
        <v>245345.99999999459</v>
      </c>
    </row>
    <row r="13" spans="2:22" s="35" customFormat="1" ht="18" customHeight="1">
      <c r="B13" s="37">
        <v>2017</v>
      </c>
      <c r="C13" s="47">
        <v>69764.342319624207</v>
      </c>
      <c r="D13" s="51">
        <f t="shared" si="0"/>
        <v>0.28096003060575836</v>
      </c>
      <c r="E13" s="47">
        <v>111257.39642770271</v>
      </c>
      <c r="F13" s="51">
        <f t="shared" si="1"/>
        <v>0.44806387426734823</v>
      </c>
      <c r="G13" s="47">
        <v>67285.261252673721</v>
      </c>
      <c r="H13" s="51">
        <f t="shared" si="2"/>
        <v>0.27097609512689352</v>
      </c>
      <c r="I13" s="49">
        <v>248307.00000000061</v>
      </c>
    </row>
    <row r="14" spans="2:22" s="35" customFormat="1" ht="18" customHeight="1">
      <c r="B14" s="37">
        <v>2018</v>
      </c>
      <c r="C14" s="47">
        <v>69034.823618821567</v>
      </c>
      <c r="D14" s="51">
        <f t="shared" si="0"/>
        <v>0.27494493368336009</v>
      </c>
      <c r="E14" s="47">
        <v>114040.88977829434</v>
      </c>
      <c r="F14" s="51">
        <f t="shared" si="1"/>
        <v>0.45419055534076769</v>
      </c>
      <c r="G14" s="47">
        <v>68010.286602889231</v>
      </c>
      <c r="H14" s="51">
        <f t="shared" si="2"/>
        <v>0.27086451097587216</v>
      </c>
      <c r="I14" s="49">
        <v>251086.00000000515</v>
      </c>
    </row>
    <row r="15" spans="2:22" s="35" customFormat="1" ht="18" customHeight="1">
      <c r="B15" s="100">
        <v>2019</v>
      </c>
      <c r="C15" s="74">
        <v>66606.399280302416</v>
      </c>
      <c r="D15" s="79">
        <v>0.26338820434865196</v>
      </c>
      <c r="E15" s="74">
        <v>116442.30003654009</v>
      </c>
      <c r="F15" s="79">
        <v>0.46045918482672282</v>
      </c>
      <c r="G15" s="74">
        <v>69834.300683166075</v>
      </c>
      <c r="H15" s="79">
        <v>0.27615261082462522</v>
      </c>
      <c r="I15" s="101">
        <v>252883.00000000859</v>
      </c>
    </row>
    <row r="16" spans="2:22" s="35" customFormat="1" ht="18" customHeight="1">
      <c r="B16" s="37">
        <v>2020</v>
      </c>
      <c r="C16" s="47">
        <v>59949.447834653591</v>
      </c>
      <c r="D16" s="51">
        <v>0.23411717227064238</v>
      </c>
      <c r="E16" s="47">
        <v>121513.02751212487</v>
      </c>
      <c r="F16" s="51">
        <v>0.47453792191125077</v>
      </c>
      <c r="G16" s="47">
        <v>74603.524653218439</v>
      </c>
      <c r="H16" s="51">
        <v>0.29134490581810679</v>
      </c>
      <c r="I16" s="49">
        <v>256065.99999999691</v>
      </c>
    </row>
    <row r="17" spans="2:13" s="35" customFormat="1" ht="18" customHeight="1">
      <c r="B17" s="38">
        <v>2021</v>
      </c>
      <c r="C17" s="39">
        <v>59564.061387552298</v>
      </c>
      <c r="D17" s="52">
        <v>0.22911016765732667</v>
      </c>
      <c r="E17" s="39">
        <v>122924.68782971468</v>
      </c>
      <c r="F17" s="52">
        <v>0.47282363193212407</v>
      </c>
      <c r="G17" s="39">
        <v>77491.250782735297</v>
      </c>
      <c r="H17" s="52">
        <v>0.29806620041054938</v>
      </c>
      <c r="I17" s="41">
        <v>259980.00000000224</v>
      </c>
    </row>
    <row r="18" spans="2:13" s="42" customFormat="1" ht="5.25" customHeight="1">
      <c r="B18" s="4"/>
    </row>
    <row r="19" spans="2:13" s="5" customFormat="1" ht="15" customHeight="1">
      <c r="B19" s="43" t="s">
        <v>12</v>
      </c>
      <c r="C19" s="6"/>
      <c r="D19" s="6"/>
      <c r="E19" s="6"/>
      <c r="F19" s="6"/>
      <c r="G19" s="6"/>
      <c r="H19" s="6"/>
      <c r="I19" s="6"/>
    </row>
    <row r="20" spans="2:13" s="42" customFormat="1" ht="5.25" customHeight="1">
      <c r="B20" s="4"/>
    </row>
    <row r="21" spans="2:13" s="42" customFormat="1" ht="15" customHeight="1">
      <c r="B21" s="44" t="s">
        <v>74</v>
      </c>
    </row>
    <row r="22" spans="2:13" s="96" customFormat="1" ht="5.25" customHeight="1">
      <c r="B22" s="97"/>
    </row>
    <row r="23" spans="2:13" s="96" customFormat="1" ht="12.75" customHeight="1">
      <c r="B23" s="97" t="s">
        <v>26</v>
      </c>
    </row>
    <row r="24" spans="2:13" s="96" customFormat="1" ht="5.25" customHeight="1">
      <c r="B24" s="97"/>
    </row>
    <row r="25" spans="2:13" s="98" customFormat="1" ht="40.5" customHeight="1">
      <c r="B25" s="106" t="s">
        <v>69</v>
      </c>
      <c r="C25" s="106"/>
      <c r="D25" s="106"/>
      <c r="E25" s="106"/>
      <c r="F25" s="106"/>
      <c r="G25" s="106"/>
      <c r="H25" s="106"/>
      <c r="I25" s="106"/>
      <c r="J25" s="99"/>
      <c r="K25" s="99"/>
      <c r="L25" s="99"/>
      <c r="M25" s="99"/>
    </row>
    <row r="26" spans="2:13" s="42" customFormat="1" ht="5.25" customHeight="1">
      <c r="B26" s="44"/>
    </row>
    <row r="27" spans="2:13" s="42" customFormat="1" ht="15" customHeight="1">
      <c r="B27" s="4" t="s">
        <v>0</v>
      </c>
      <c r="D27" s="35"/>
      <c r="G27" s="5"/>
      <c r="H27" s="5"/>
    </row>
    <row r="28" spans="2:13" s="35" customFormat="1" ht="15.75" customHeight="1"/>
    <row r="29" spans="2:13" s="35" customFormat="1" ht="15.75" customHeight="1">
      <c r="D29" s="53"/>
      <c r="E29" s="53"/>
    </row>
    <row r="30" spans="2:13" s="35" customFormat="1" ht="15.75" customHeight="1">
      <c r="D30" s="53"/>
      <c r="E30" s="53"/>
    </row>
    <row r="31" spans="2:13" s="35" customFormat="1" ht="15.75" customHeight="1">
      <c r="D31" s="53"/>
      <c r="E31" s="53"/>
    </row>
    <row r="32" spans="2:13" s="35" customFormat="1" ht="15.75" customHeight="1"/>
    <row r="33" spans="2:23" s="35" customFormat="1" ht="15.75" customHeight="1"/>
    <row r="34" spans="2:23" s="35" customFormat="1" ht="15.75" customHeight="1"/>
    <row r="35" spans="2:23" s="35" customFormat="1" ht="15.75" customHeight="1"/>
    <row r="36" spans="2:23" s="35" customFormat="1" ht="15.75" customHeight="1"/>
    <row r="37" spans="2:23" s="35" customFormat="1" ht="15.75" customHeight="1"/>
    <row r="38" spans="2:23" s="35" customFormat="1" ht="15.75" customHeight="1"/>
    <row r="39" spans="2:23" s="35" customFormat="1" ht="15.75" customHeight="1"/>
    <row r="40" spans="2:23" s="35" customFormat="1" ht="15.75" customHeight="1"/>
    <row r="41" spans="2:23" s="35" customFormat="1" ht="15.75" customHeight="1"/>
    <row r="42" spans="2:23" s="35" customFormat="1" ht="15.75" customHeight="1"/>
    <row r="43" spans="2:23" s="35" customFormat="1" ht="15.75" customHeight="1"/>
    <row r="44" spans="2:23" s="35" customFormat="1" ht="15.75" customHeight="1"/>
    <row r="45" spans="2:23" s="3" customFormat="1" ht="5.25" customHeight="1"/>
    <row r="46" spans="2:23" s="5" customFormat="1" ht="15" customHeight="1">
      <c r="C46" s="6"/>
      <c r="D46" s="6"/>
      <c r="E46" s="6"/>
      <c r="F46" s="6"/>
      <c r="G46" s="6"/>
      <c r="H46" s="6"/>
      <c r="I46" s="6"/>
      <c r="W46" s="30"/>
    </row>
    <row r="47" spans="2:23" s="3" customFormat="1" ht="5.25" customHeight="1"/>
    <row r="48" spans="2:23" s="3" customFormat="1" ht="15" customHeight="1">
      <c r="B48" s="29"/>
    </row>
    <row r="49" spans="2:2" s="3" customFormat="1" ht="5.25" customHeight="1"/>
    <row r="50" spans="2:2" s="3" customFormat="1" ht="15" customHeight="1">
      <c r="B50" s="4"/>
    </row>
  </sheetData>
  <mergeCells count="7">
    <mergeCell ref="B25:I25"/>
    <mergeCell ref="B2:I2"/>
    <mergeCell ref="I4:I5"/>
    <mergeCell ref="B4:B5"/>
    <mergeCell ref="G4:H4"/>
    <mergeCell ref="E4:F4"/>
    <mergeCell ref="C4:D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W46"/>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4.28515625" style="1" customWidth="1"/>
    <col min="10" max="24" width="8.28515625" style="1" customWidth="1"/>
    <col min="25" max="16384" width="11.42578125" style="1"/>
  </cols>
  <sheetData>
    <row r="1" spans="2:22" ht="10.15" customHeight="1"/>
    <row r="2" spans="2:22" s="2" customFormat="1" ht="31.5" customHeight="1">
      <c r="B2" s="107" t="s">
        <v>15</v>
      </c>
      <c r="C2" s="107"/>
      <c r="D2" s="107"/>
      <c r="E2" s="107"/>
      <c r="F2" s="107"/>
      <c r="G2" s="107"/>
      <c r="H2" s="107"/>
      <c r="I2" s="107"/>
      <c r="J2" s="7"/>
      <c r="K2" s="7"/>
      <c r="M2" s="9"/>
      <c r="N2" s="7"/>
      <c r="O2" s="7"/>
      <c r="P2" s="7"/>
      <c r="Q2" s="7"/>
      <c r="R2" s="7"/>
      <c r="S2" s="7"/>
      <c r="V2" s="8"/>
    </row>
    <row r="4" spans="2:22" s="35" customFormat="1" ht="27.75" customHeight="1">
      <c r="B4" s="108" t="s">
        <v>65</v>
      </c>
      <c r="C4" s="110" t="s">
        <v>8</v>
      </c>
      <c r="D4" s="111"/>
      <c r="E4" s="110" t="s">
        <v>9</v>
      </c>
      <c r="F4" s="111"/>
      <c r="G4" s="110" t="s">
        <v>10</v>
      </c>
      <c r="H4" s="111"/>
      <c r="I4" s="108" t="s">
        <v>11</v>
      </c>
    </row>
    <row r="5" spans="2:22" s="35" customFormat="1" ht="18" customHeight="1">
      <c r="B5" s="109"/>
      <c r="C5" s="92" t="s">
        <v>13</v>
      </c>
      <c r="D5" s="92" t="s">
        <v>14</v>
      </c>
      <c r="E5" s="92" t="s">
        <v>13</v>
      </c>
      <c r="F5" s="92" t="s">
        <v>14</v>
      </c>
      <c r="G5" s="92" t="s">
        <v>13</v>
      </c>
      <c r="H5" s="92" t="s">
        <v>14</v>
      </c>
      <c r="I5" s="109" t="s">
        <v>11</v>
      </c>
    </row>
    <row r="6" spans="2:22" s="35" customFormat="1" ht="18" customHeight="1">
      <c r="B6" s="36">
        <v>2010</v>
      </c>
      <c r="C6" s="46">
        <v>1316660.525096332</v>
      </c>
      <c r="D6" s="50">
        <f t="shared" ref="D6:D14" si="0">C6/I6</f>
        <v>0.23501915892789602</v>
      </c>
      <c r="E6" s="46">
        <v>2713360.5228452431</v>
      </c>
      <c r="F6" s="50">
        <f t="shared" ref="F6:F14" si="1">E6/I6</f>
        <v>0.48432507528893159</v>
      </c>
      <c r="G6" s="46">
        <v>1572332.9520584182</v>
      </c>
      <c r="H6" s="50">
        <f t="shared" ref="H6:H14" si="2">G6/I6</f>
        <v>0.28065576578317269</v>
      </c>
      <c r="I6" s="48">
        <v>5602353.9999999916</v>
      </c>
    </row>
    <row r="7" spans="2:22" s="35" customFormat="1" ht="18" customHeight="1">
      <c r="B7" s="37">
        <v>2011</v>
      </c>
      <c r="C7" s="47">
        <v>1306228.1825926872</v>
      </c>
      <c r="D7" s="51">
        <f t="shared" si="0"/>
        <v>0.23038805891624586</v>
      </c>
      <c r="E7" s="47">
        <v>2713481.1781554352</v>
      </c>
      <c r="F7" s="51">
        <f t="shared" si="1"/>
        <v>0.47859452879063807</v>
      </c>
      <c r="G7" s="47">
        <v>1649977.6392519383</v>
      </c>
      <c r="H7" s="51">
        <f t="shared" si="2"/>
        <v>0.29101741229311612</v>
      </c>
      <c r="I7" s="49">
        <v>5669687.0000000605</v>
      </c>
    </row>
    <row r="8" spans="2:22" s="35" customFormat="1" ht="18" customHeight="1">
      <c r="B8" s="37">
        <v>2012</v>
      </c>
      <c r="C8" s="47">
        <v>1291605.8783515738</v>
      </c>
      <c r="D8" s="51">
        <f t="shared" si="0"/>
        <v>0.22485364443717964</v>
      </c>
      <c r="E8" s="47">
        <v>2718320.4771226211</v>
      </c>
      <c r="F8" s="51">
        <f t="shared" si="1"/>
        <v>0.47322815440366067</v>
      </c>
      <c r="G8" s="47">
        <v>1734280.6445258739</v>
      </c>
      <c r="H8" s="51">
        <f t="shared" si="2"/>
        <v>0.30191820115915968</v>
      </c>
      <c r="I8" s="49">
        <v>5744207.0000000689</v>
      </c>
    </row>
    <row r="9" spans="2:22" s="35" customFormat="1" ht="18" customHeight="1">
      <c r="B9" s="37">
        <v>2013</v>
      </c>
      <c r="C9" s="47">
        <v>1288349.9564680436</v>
      </c>
      <c r="D9" s="51">
        <f t="shared" si="0"/>
        <v>0.22104526636406774</v>
      </c>
      <c r="E9" s="47">
        <v>2738950.6274841586</v>
      </c>
      <c r="F9" s="51">
        <f t="shared" si="1"/>
        <v>0.46992827373552487</v>
      </c>
      <c r="G9" s="47">
        <v>1801143.416047758</v>
      </c>
      <c r="H9" s="51">
        <f t="shared" si="2"/>
        <v>0.30902645990040745</v>
      </c>
      <c r="I9" s="49">
        <v>5828443.99999996</v>
      </c>
    </row>
    <row r="10" spans="2:22" s="35" customFormat="1" ht="18" customHeight="1">
      <c r="B10" s="37">
        <v>2014</v>
      </c>
      <c r="C10" s="47">
        <v>1279227.9310134279</v>
      </c>
      <c r="D10" s="51">
        <f t="shared" si="0"/>
        <v>0.21620007112094064</v>
      </c>
      <c r="E10" s="47">
        <v>2747722.6618931578</v>
      </c>
      <c r="F10" s="51">
        <f t="shared" si="1"/>
        <v>0.46438779244860412</v>
      </c>
      <c r="G10" s="47">
        <v>1889920.407093398</v>
      </c>
      <c r="H10" s="51">
        <f t="shared" si="2"/>
        <v>0.31941213643045502</v>
      </c>
      <c r="I10" s="49">
        <v>5916870.9999999851</v>
      </c>
    </row>
    <row r="11" spans="2:22" s="35" customFormat="1" ht="18" customHeight="1">
      <c r="B11" s="37">
        <v>2015</v>
      </c>
      <c r="C11" s="47">
        <v>1267547.0188046631</v>
      </c>
      <c r="D11" s="51">
        <f t="shared" si="0"/>
        <v>0.21133049893733064</v>
      </c>
      <c r="E11" s="47">
        <v>2766894.0972366817</v>
      </c>
      <c r="F11" s="51">
        <f t="shared" si="1"/>
        <v>0.4613076291459397</v>
      </c>
      <c r="G11" s="47">
        <v>1963495.8839585916</v>
      </c>
      <c r="H11" s="51">
        <f t="shared" si="2"/>
        <v>0.32736187191672933</v>
      </c>
      <c r="I11" s="49">
        <v>5997936.9999999385</v>
      </c>
    </row>
    <row r="12" spans="2:22" s="35" customFormat="1" ht="18" customHeight="1">
      <c r="B12" s="37">
        <v>2016</v>
      </c>
      <c r="C12" s="47">
        <v>1267543.5229835825</v>
      </c>
      <c r="D12" s="51">
        <f t="shared" si="0"/>
        <v>0.20856351696663028</v>
      </c>
      <c r="E12" s="47">
        <v>2750753.36707938</v>
      </c>
      <c r="F12" s="51">
        <f t="shared" si="1"/>
        <v>0.45261309465371818</v>
      </c>
      <c r="G12" s="47">
        <v>2059197.1099369833</v>
      </c>
      <c r="H12" s="51">
        <f t="shared" si="2"/>
        <v>0.33882338837965148</v>
      </c>
      <c r="I12" s="49">
        <v>6077493.999999946</v>
      </c>
    </row>
    <row r="13" spans="2:22" s="35" customFormat="1" ht="18" customHeight="1">
      <c r="B13" s="37">
        <v>2017</v>
      </c>
      <c r="C13" s="47">
        <v>1245535.4519872016</v>
      </c>
      <c r="D13" s="51">
        <f t="shared" si="0"/>
        <v>0.202762580158482</v>
      </c>
      <c r="E13" s="47">
        <v>2766166.3166281483</v>
      </c>
      <c r="F13" s="51">
        <f t="shared" si="1"/>
        <v>0.45030835421998983</v>
      </c>
      <c r="G13" s="47">
        <v>2131125.2313847179</v>
      </c>
      <c r="H13" s="51">
        <f t="shared" si="2"/>
        <v>0.34692906562152798</v>
      </c>
      <c r="I13" s="49">
        <v>6142827.0000000689</v>
      </c>
    </row>
    <row r="14" spans="2:22" s="35" customFormat="1" ht="18" customHeight="1">
      <c r="B14" s="37">
        <v>2018</v>
      </c>
      <c r="C14" s="47">
        <v>1207729.8420756117</v>
      </c>
      <c r="D14" s="51">
        <f t="shared" si="0"/>
        <v>0.19481383166216865</v>
      </c>
      <c r="E14" s="47">
        <v>2854431.0445397492</v>
      </c>
      <c r="F14" s="51">
        <f t="shared" si="1"/>
        <v>0.46043629098917349</v>
      </c>
      <c r="G14" s="47">
        <v>2137244.1133846659</v>
      </c>
      <c r="H14" s="51">
        <f t="shared" si="2"/>
        <v>0.34474987734865797</v>
      </c>
      <c r="I14" s="49">
        <v>6199405.0000000261</v>
      </c>
    </row>
    <row r="15" spans="2:22" s="35" customFormat="1" ht="18" customHeight="1">
      <c r="B15" s="37">
        <v>2019</v>
      </c>
      <c r="C15" s="47">
        <v>1190582.2620070644</v>
      </c>
      <c r="D15" s="51">
        <v>0.19038015226274557</v>
      </c>
      <c r="E15" s="47">
        <v>2838158.6024135011</v>
      </c>
      <c r="F15" s="51">
        <v>0.45383597934881498</v>
      </c>
      <c r="G15" s="47">
        <v>2224969.1355794868</v>
      </c>
      <c r="H15" s="51">
        <v>0.35578386838843962</v>
      </c>
      <c r="I15" s="49">
        <v>6253710.0000000512</v>
      </c>
    </row>
    <row r="16" spans="2:22" s="35" customFormat="1" ht="18" customHeight="1">
      <c r="B16" s="37">
        <v>2020</v>
      </c>
      <c r="C16" s="47">
        <v>1129154.9674308803</v>
      </c>
      <c r="D16" s="51">
        <v>0.17886421878045874</v>
      </c>
      <c r="E16" s="47">
        <v>2652297.1293936078</v>
      </c>
      <c r="F16" s="51">
        <v>0.42013812780899873</v>
      </c>
      <c r="G16" s="47">
        <v>2531464.9031755286</v>
      </c>
      <c r="H16" s="51">
        <v>0.40099765341054255</v>
      </c>
      <c r="I16" s="49">
        <v>6312917.0000000168</v>
      </c>
    </row>
    <row r="17" spans="2:13" s="35" customFormat="1" ht="18" customHeight="1">
      <c r="B17" s="38">
        <v>2021</v>
      </c>
      <c r="C17" s="39">
        <v>1115370.105340994</v>
      </c>
      <c r="D17" s="52">
        <v>0.1750360164760153</v>
      </c>
      <c r="E17" s="39">
        <v>2660903.3379122638</v>
      </c>
      <c r="F17" s="52">
        <v>0.41757791271759398</v>
      </c>
      <c r="G17" s="39">
        <v>2595958.5567467529</v>
      </c>
      <c r="H17" s="52">
        <v>0.40738607080639067</v>
      </c>
      <c r="I17" s="41">
        <v>6372232.0000000112</v>
      </c>
    </row>
    <row r="18" spans="2:13" s="42" customFormat="1" ht="5.25" customHeight="1">
      <c r="B18" s="4"/>
    </row>
    <row r="19" spans="2:13" s="5" customFormat="1" ht="15" customHeight="1">
      <c r="B19" s="43" t="s">
        <v>12</v>
      </c>
      <c r="C19" s="6"/>
      <c r="D19" s="6"/>
      <c r="E19" s="6"/>
      <c r="F19" s="6"/>
      <c r="G19" s="6"/>
      <c r="H19" s="6"/>
      <c r="I19" s="6"/>
    </row>
    <row r="20" spans="2:13" s="42" customFormat="1" ht="5.25" customHeight="1">
      <c r="B20" s="4"/>
    </row>
    <row r="21" spans="2:13" s="42" customFormat="1" ht="15" customHeight="1">
      <c r="B21" s="44" t="s">
        <v>74</v>
      </c>
    </row>
    <row r="22" spans="2:13" s="96" customFormat="1" ht="5.25" customHeight="1">
      <c r="B22" s="97"/>
    </row>
    <row r="23" spans="2:13" s="96" customFormat="1" ht="12.75" customHeight="1">
      <c r="B23" s="97" t="s">
        <v>26</v>
      </c>
    </row>
    <row r="24" spans="2:13" s="96" customFormat="1" ht="5.25" customHeight="1">
      <c r="B24" s="97"/>
    </row>
    <row r="25" spans="2:13" s="98" customFormat="1" ht="40.5" customHeight="1">
      <c r="B25" s="106" t="s">
        <v>69</v>
      </c>
      <c r="C25" s="106"/>
      <c r="D25" s="106"/>
      <c r="E25" s="106"/>
      <c r="F25" s="106"/>
      <c r="G25" s="106"/>
      <c r="H25" s="106"/>
      <c r="I25" s="106"/>
      <c r="J25" s="99"/>
      <c r="K25" s="99"/>
      <c r="L25" s="99"/>
      <c r="M25" s="99"/>
    </row>
    <row r="26" spans="2:13" s="42" customFormat="1" ht="5.25" customHeight="1">
      <c r="B26" s="44"/>
    </row>
    <row r="27" spans="2:13" s="42" customFormat="1" ht="15" customHeight="1">
      <c r="B27" s="4" t="s">
        <v>0</v>
      </c>
      <c r="D27" s="35"/>
      <c r="G27" s="5"/>
      <c r="H27" s="5"/>
    </row>
    <row r="28" spans="2:13" s="35" customFormat="1" ht="15.75" customHeight="1">
      <c r="D28" s="53"/>
    </row>
    <row r="29" spans="2:13" s="35" customFormat="1" ht="15.75" customHeight="1"/>
    <row r="30" spans="2:13" s="35" customFormat="1" ht="15.75" customHeight="1"/>
    <row r="31" spans="2:13" s="35" customFormat="1" ht="15.75" customHeight="1"/>
    <row r="32" spans="2:13" s="35" customFormat="1" ht="15.75" customHeight="1"/>
    <row r="33" spans="2:23" s="35" customFormat="1" ht="15.75" customHeight="1"/>
    <row r="34" spans="2:23" s="35" customFormat="1" ht="15.75" customHeight="1"/>
    <row r="35" spans="2:23" s="35" customFormat="1" ht="15.75" customHeight="1"/>
    <row r="36" spans="2:23" s="35" customFormat="1" ht="15.75" customHeight="1"/>
    <row r="37" spans="2:23" s="35" customFormat="1" ht="15.75" customHeight="1"/>
    <row r="38" spans="2:23" s="35" customFormat="1" ht="15.75" customHeight="1"/>
    <row r="39" spans="2:23" s="35" customFormat="1" ht="15.75" customHeight="1"/>
    <row r="40" spans="2:23" s="35" customFormat="1" ht="15.75" customHeight="1"/>
    <row r="41" spans="2:23" s="3" customFormat="1" ht="5.25" customHeight="1"/>
    <row r="42" spans="2:23" s="5" customFormat="1" ht="15" customHeight="1">
      <c r="C42" s="6"/>
      <c r="D42" s="6"/>
      <c r="E42" s="6"/>
      <c r="F42" s="6"/>
      <c r="G42" s="6"/>
      <c r="H42" s="6"/>
      <c r="I42" s="6"/>
      <c r="W42" s="30"/>
    </row>
    <row r="43" spans="2:23" s="3" customFormat="1" ht="5.25" customHeight="1"/>
    <row r="44" spans="2:23" s="3" customFormat="1" ht="15" customHeight="1">
      <c r="B44" s="29"/>
    </row>
    <row r="45" spans="2:23" s="3" customFormat="1" ht="5.25" customHeight="1"/>
    <row r="46" spans="2:23" s="3" customFormat="1" ht="15" customHeight="1">
      <c r="B46" s="4"/>
    </row>
  </sheetData>
  <mergeCells count="7">
    <mergeCell ref="B25:I25"/>
    <mergeCell ref="I4:I5"/>
    <mergeCell ref="B2:I2"/>
    <mergeCell ref="B4:B5"/>
    <mergeCell ref="C4:D4"/>
    <mergeCell ref="E4:F4"/>
    <mergeCell ref="G4:H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Z38"/>
  <sheetViews>
    <sheetView showGridLines="0" zoomScaleNormal="100" zoomScaleSheetLayoutView="80" workbookViewId="0"/>
  </sheetViews>
  <sheetFormatPr baseColWidth="10" defaultColWidth="11.42578125" defaultRowHeight="15.75" customHeight="1"/>
  <cols>
    <col min="1" max="1" width="1.7109375" style="1" customWidth="1"/>
    <col min="2" max="2" width="35.85546875" style="1" bestFit="1" customWidth="1"/>
    <col min="3" max="4" width="13.28515625" style="1" customWidth="1"/>
    <col min="5" max="6" width="11.28515625" style="1" customWidth="1"/>
    <col min="7" max="7" width="13.28515625" style="1" customWidth="1"/>
    <col min="8" max="8" width="5" style="1" customWidth="1"/>
    <col min="9" max="9" width="13.28515625" style="1" customWidth="1"/>
    <col min="10" max="10" width="11.28515625" style="1" customWidth="1"/>
    <col min="11" max="11" width="13.28515625" style="1" customWidth="1"/>
    <col min="12" max="27" width="8.28515625" style="1" customWidth="1"/>
    <col min="28" max="16384" width="11.42578125" style="1"/>
  </cols>
  <sheetData>
    <row r="1" spans="2:25" ht="10.15" customHeight="1"/>
    <row r="2" spans="2:25" s="2" customFormat="1" ht="34.5" customHeight="1">
      <c r="B2" s="107" t="s">
        <v>75</v>
      </c>
      <c r="C2" s="107"/>
      <c r="D2" s="107"/>
      <c r="E2" s="107"/>
      <c r="F2" s="107"/>
      <c r="G2" s="107"/>
      <c r="H2" s="93"/>
      <c r="I2" s="93"/>
      <c r="J2" s="93"/>
      <c r="K2" s="93"/>
      <c r="L2" s="7"/>
      <c r="M2" s="7"/>
      <c r="N2" s="7"/>
      <c r="P2" s="9"/>
      <c r="Q2" s="7"/>
      <c r="R2" s="7"/>
      <c r="S2" s="7"/>
      <c r="T2" s="7"/>
      <c r="U2" s="7"/>
      <c r="V2" s="7"/>
      <c r="Y2" s="8"/>
    </row>
    <row r="3" spans="2:25" s="35" customFormat="1" ht="15.75" customHeight="1">
      <c r="B3" s="68"/>
      <c r="C3" s="69"/>
      <c r="D3" s="69"/>
      <c r="E3" s="70"/>
      <c r="F3" s="70"/>
      <c r="G3" s="69"/>
      <c r="H3" s="70"/>
      <c r="I3" s="69"/>
      <c r="J3" s="70"/>
      <c r="K3" s="77"/>
    </row>
    <row r="4" spans="2:25" s="35" customFormat="1" ht="18" customHeight="1">
      <c r="B4" s="112" t="s">
        <v>63</v>
      </c>
      <c r="C4" s="112" t="s">
        <v>61</v>
      </c>
      <c r="D4" s="112"/>
      <c r="E4" s="112" t="s">
        <v>62</v>
      </c>
      <c r="F4" s="112"/>
      <c r="G4" s="108" t="s">
        <v>11</v>
      </c>
      <c r="J4" s="70"/>
      <c r="K4" s="77"/>
    </row>
    <row r="5" spans="2:25" s="35" customFormat="1" ht="18" customHeight="1">
      <c r="B5" s="112"/>
      <c r="C5" s="78" t="s">
        <v>13</v>
      </c>
      <c r="D5" s="78" t="s">
        <v>14</v>
      </c>
      <c r="E5" s="78" t="s">
        <v>13</v>
      </c>
      <c r="F5" s="78" t="s">
        <v>14</v>
      </c>
      <c r="G5" s="109"/>
      <c r="J5" s="70"/>
      <c r="K5" s="77"/>
    </row>
    <row r="6" spans="2:25" s="35" customFormat="1" ht="18" customHeight="1">
      <c r="B6" s="71" t="s">
        <v>8</v>
      </c>
      <c r="C6" s="87">
        <v>14266.265889652916</v>
      </c>
      <c r="D6" s="88">
        <f>C6/C$9</f>
        <v>0.18253729405002178</v>
      </c>
      <c r="E6" s="87">
        <v>14503.46208349064</v>
      </c>
      <c r="F6" s="88">
        <f>E6/E$9</f>
        <v>0.1592263588828158</v>
      </c>
      <c r="G6" s="87">
        <f>C6+E6</f>
        <v>28769.727973143556</v>
      </c>
      <c r="H6" s="70"/>
      <c r="I6" s="69"/>
      <c r="J6" s="70"/>
      <c r="K6" s="77"/>
    </row>
    <row r="7" spans="2:25" s="35" customFormat="1" ht="18" customHeight="1">
      <c r="B7" s="72" t="s">
        <v>60</v>
      </c>
      <c r="C7" s="47">
        <v>36716.433235862947</v>
      </c>
      <c r="D7" s="51">
        <f t="shared" ref="D7:F9" si="0">C7/C$9</f>
        <v>0.46978784931406908</v>
      </c>
      <c r="E7" s="47">
        <v>45739.966555982377</v>
      </c>
      <c r="F7" s="51">
        <f t="shared" si="0"/>
        <v>0.50215653946660954</v>
      </c>
      <c r="G7" s="47">
        <f>C7+E7</f>
        <v>82456.399791845324</v>
      </c>
      <c r="H7" s="70"/>
      <c r="I7" s="69"/>
      <c r="J7" s="70"/>
      <c r="K7" s="77"/>
    </row>
    <row r="8" spans="2:25" s="35" customFormat="1" ht="18" customHeight="1">
      <c r="B8" s="73" t="s">
        <v>10</v>
      </c>
      <c r="C8" s="74">
        <v>27172.64969730303</v>
      </c>
      <c r="D8" s="79">
        <f t="shared" si="0"/>
        <v>0.34767485663590914</v>
      </c>
      <c r="E8" s="74">
        <v>30843.638760998067</v>
      </c>
      <c r="F8" s="79">
        <f t="shared" si="0"/>
        <v>0.33861710165057474</v>
      </c>
      <c r="G8" s="74">
        <f>C8+E8</f>
        <v>58016.288458301096</v>
      </c>
      <c r="H8" s="70"/>
      <c r="I8" s="69"/>
      <c r="J8" s="70"/>
      <c r="K8" s="77"/>
    </row>
    <row r="9" spans="2:25" s="35" customFormat="1" ht="18" customHeight="1">
      <c r="B9" s="75" t="s">
        <v>11</v>
      </c>
      <c r="C9" s="76">
        <f>SUM(C6:C8)</f>
        <v>78155.348822818894</v>
      </c>
      <c r="D9" s="80">
        <f t="shared" si="0"/>
        <v>1</v>
      </c>
      <c r="E9" s="76">
        <f>SUM(E6:E8)</f>
        <v>91087.067400471075</v>
      </c>
      <c r="F9" s="80">
        <f t="shared" si="0"/>
        <v>1</v>
      </c>
      <c r="G9" s="76">
        <f>SUM(G6:G8)</f>
        <v>169242.41622328997</v>
      </c>
      <c r="H9" s="70"/>
      <c r="I9" s="69"/>
      <c r="J9" s="70"/>
      <c r="K9" s="77"/>
    </row>
    <row r="10" spans="2:25" s="42" customFormat="1" ht="5.25" customHeight="1">
      <c r="B10" s="4"/>
    </row>
    <row r="11" spans="2:25" s="5" customFormat="1" ht="15" customHeight="1">
      <c r="B11" s="43" t="s">
        <v>12</v>
      </c>
      <c r="C11" s="6"/>
      <c r="D11" s="6"/>
      <c r="E11" s="6"/>
      <c r="F11" s="6"/>
      <c r="G11" s="6"/>
      <c r="H11" s="6"/>
      <c r="I11" s="6"/>
    </row>
    <row r="12" spans="2:25" s="42" customFormat="1" ht="5.25" customHeight="1">
      <c r="B12" s="4"/>
    </row>
    <row r="13" spans="2:25" s="42" customFormat="1" ht="15" customHeight="1">
      <c r="B13" s="44" t="s">
        <v>74</v>
      </c>
    </row>
    <row r="14" spans="2:25" s="96" customFormat="1" ht="5.25" customHeight="1">
      <c r="B14" s="97"/>
    </row>
    <row r="15" spans="2:25" s="96" customFormat="1" ht="12.75" customHeight="1">
      <c r="B15" s="97" t="s">
        <v>26</v>
      </c>
    </row>
    <row r="16" spans="2:25" s="96" customFormat="1" ht="5.25" customHeight="1">
      <c r="B16" s="97"/>
    </row>
    <row r="17" spans="2:13" s="98" customFormat="1" ht="48.75" customHeight="1">
      <c r="B17" s="106" t="s">
        <v>69</v>
      </c>
      <c r="C17" s="106"/>
      <c r="D17" s="106"/>
      <c r="E17" s="106"/>
      <c r="F17" s="106"/>
      <c r="G17" s="106"/>
      <c r="H17" s="99"/>
      <c r="I17" s="99"/>
      <c r="J17" s="99"/>
      <c r="K17" s="99"/>
      <c r="L17" s="99"/>
      <c r="M17" s="99"/>
    </row>
    <row r="18" spans="2:13" s="42" customFormat="1" ht="5.25" customHeight="1">
      <c r="B18" s="44"/>
    </row>
    <row r="19" spans="2:13" s="42" customFormat="1" ht="15" customHeight="1">
      <c r="B19" s="4" t="s">
        <v>0</v>
      </c>
      <c r="D19" s="35"/>
      <c r="G19" s="5"/>
      <c r="H19" s="5"/>
    </row>
    <row r="20" spans="2:13" s="35" customFormat="1" ht="15.75" customHeight="1">
      <c r="C20" s="89"/>
      <c r="D20" s="53"/>
      <c r="E20" s="53"/>
      <c r="F20" s="53"/>
    </row>
    <row r="21" spans="2:13" s="35" customFormat="1" ht="15.75" customHeight="1"/>
    <row r="22" spans="2:13" s="35" customFormat="1" ht="15.75" customHeight="1"/>
    <row r="23" spans="2:13" s="35" customFormat="1" ht="15.75" customHeight="1"/>
    <row r="24" spans="2:13" s="35" customFormat="1" ht="15.75" customHeight="1"/>
    <row r="25" spans="2:13" s="35" customFormat="1" ht="15.75" customHeight="1"/>
    <row r="26" spans="2:13" s="35" customFormat="1" ht="15.75" customHeight="1"/>
    <row r="27" spans="2:13" s="35" customFormat="1" ht="15.75" customHeight="1"/>
    <row r="28" spans="2:13" s="35" customFormat="1" ht="15.75" customHeight="1"/>
    <row r="29" spans="2:13" s="35" customFormat="1" ht="15.75" customHeight="1"/>
    <row r="30" spans="2:13" s="35" customFormat="1" ht="15.75" customHeight="1"/>
    <row r="31" spans="2:13" s="35" customFormat="1" ht="15.75" customHeight="1"/>
    <row r="32" spans="2:13" s="35" customFormat="1" ht="15.75" customHeight="1"/>
    <row r="33" spans="2:26" s="3" customFormat="1" ht="5.25" customHeight="1"/>
    <row r="34" spans="2:26" s="5" customFormat="1" ht="15" customHeight="1">
      <c r="C34" s="6"/>
      <c r="D34" s="6"/>
      <c r="E34" s="6"/>
      <c r="F34" s="6"/>
      <c r="G34" s="6"/>
      <c r="H34" s="6"/>
      <c r="I34" s="6"/>
      <c r="J34" s="6"/>
      <c r="K34" s="6"/>
      <c r="Z34" s="30"/>
    </row>
    <row r="35" spans="2:26" s="3" customFormat="1" ht="5.25" customHeight="1"/>
    <row r="36" spans="2:26" s="3" customFormat="1" ht="15" customHeight="1">
      <c r="B36" s="29"/>
    </row>
    <row r="37" spans="2:26" s="3" customFormat="1" ht="5.25" customHeight="1"/>
    <row r="38" spans="2:26" s="3" customFormat="1" ht="15" customHeight="1">
      <c r="B38" s="4"/>
    </row>
  </sheetData>
  <mergeCells count="6">
    <mergeCell ref="B17:G17"/>
    <mergeCell ref="C4:D4"/>
    <mergeCell ref="E4:F4"/>
    <mergeCell ref="B4:B5"/>
    <mergeCell ref="B2:G2"/>
    <mergeCell ref="G4:G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1:X64"/>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28515625" style="1" customWidth="1"/>
    <col min="10" max="13" width="12.28515625" style="1" customWidth="1"/>
    <col min="14" max="25" width="8.28515625" style="1" customWidth="1"/>
    <col min="26" max="16384" width="11.42578125" style="1"/>
  </cols>
  <sheetData>
    <row r="1" spans="2:23" ht="10.15" customHeight="1"/>
    <row r="2" spans="2:23" s="2" customFormat="1" ht="23.25" customHeight="1">
      <c r="B2" s="107" t="s">
        <v>17</v>
      </c>
      <c r="C2" s="107"/>
      <c r="D2" s="107"/>
      <c r="E2" s="107"/>
      <c r="F2" s="107"/>
      <c r="G2" s="107"/>
      <c r="H2" s="107"/>
      <c r="I2" s="107"/>
      <c r="J2" s="7"/>
      <c r="K2" s="7"/>
      <c r="L2" s="7"/>
      <c r="N2" s="9"/>
      <c r="O2" s="7"/>
      <c r="P2" s="7"/>
      <c r="Q2" s="7"/>
      <c r="R2" s="7"/>
      <c r="S2" s="7"/>
      <c r="T2" s="7"/>
      <c r="W2" s="8"/>
    </row>
    <row r="4" spans="2:23" s="35" customFormat="1" ht="18" customHeight="1">
      <c r="B4" s="108" t="s">
        <v>65</v>
      </c>
      <c r="C4" s="110" t="s">
        <v>20</v>
      </c>
      <c r="D4" s="111"/>
      <c r="E4" s="110" t="s">
        <v>21</v>
      </c>
      <c r="F4" s="111"/>
      <c r="G4" s="110" t="s">
        <v>22</v>
      </c>
      <c r="H4" s="111"/>
      <c r="I4" s="108" t="s">
        <v>11</v>
      </c>
    </row>
    <row r="5" spans="2:23" s="35" customFormat="1" ht="18" customHeight="1">
      <c r="B5" s="109"/>
      <c r="C5" s="40" t="s">
        <v>13</v>
      </c>
      <c r="D5" s="40" t="s">
        <v>14</v>
      </c>
      <c r="E5" s="40" t="s">
        <v>13</v>
      </c>
      <c r="F5" s="40" t="s">
        <v>14</v>
      </c>
      <c r="G5" s="40" t="s">
        <v>13</v>
      </c>
      <c r="H5" s="40" t="s">
        <v>14</v>
      </c>
      <c r="I5" s="109" t="s">
        <v>11</v>
      </c>
    </row>
    <row r="6" spans="2:23" s="35" customFormat="1" ht="18" customHeight="1">
      <c r="B6" s="37" t="s">
        <v>18</v>
      </c>
      <c r="C6" s="47">
        <v>15540</v>
      </c>
      <c r="D6" s="51">
        <f t="shared" ref="D6:D15" si="0">C6/I6</f>
        <v>0.1013440807622327</v>
      </c>
      <c r="E6" s="47">
        <v>35601</v>
      </c>
      <c r="F6" s="51">
        <f t="shared" ref="F6:F15" si="1">E6/I6</f>
        <v>0.23217185451841998</v>
      </c>
      <c r="G6" s="47">
        <v>102198</v>
      </c>
      <c r="H6" s="51">
        <f t="shared" ref="H6:H15" si="2">G6/I6</f>
        <v>0.66648406471934729</v>
      </c>
      <c r="I6" s="49">
        <f>C6+E6+G6</f>
        <v>153339</v>
      </c>
      <c r="J6" s="45"/>
    </row>
    <row r="7" spans="2:23" s="35" customFormat="1" ht="18" customHeight="1">
      <c r="B7" s="37" t="s">
        <v>19</v>
      </c>
      <c r="C7" s="47">
        <v>14253</v>
      </c>
      <c r="D7" s="51">
        <f t="shared" si="0"/>
        <v>8.7622338071115927E-2</v>
      </c>
      <c r="E7" s="47">
        <v>38050</v>
      </c>
      <c r="F7" s="51">
        <f t="shared" si="1"/>
        <v>0.23391776914375645</v>
      </c>
      <c r="G7" s="47">
        <v>110361</v>
      </c>
      <c r="H7" s="51">
        <f t="shared" si="2"/>
        <v>0.67845989278512764</v>
      </c>
      <c r="I7" s="49">
        <f t="shared" ref="I7:I15" si="3">C7+E7+G7</f>
        <v>162664</v>
      </c>
      <c r="J7" s="45"/>
    </row>
    <row r="8" spans="2:23" s="35" customFormat="1" ht="18" customHeight="1">
      <c r="B8" s="37">
        <v>2011</v>
      </c>
      <c r="C8" s="47">
        <v>9933</v>
      </c>
      <c r="D8" s="51">
        <f t="shared" si="0"/>
        <v>5.9284857383301401E-2</v>
      </c>
      <c r="E8" s="47">
        <v>38610</v>
      </c>
      <c r="F8" s="51">
        <f t="shared" si="1"/>
        <v>0.23044280112446061</v>
      </c>
      <c r="G8" s="47">
        <v>119004</v>
      </c>
      <c r="H8" s="51">
        <f t="shared" si="2"/>
        <v>0.71027234149223795</v>
      </c>
      <c r="I8" s="49">
        <f t="shared" si="3"/>
        <v>167547</v>
      </c>
      <c r="J8" s="45"/>
    </row>
    <row r="9" spans="2:23" s="35" customFormat="1" ht="18" customHeight="1">
      <c r="B9" s="37">
        <v>2012</v>
      </c>
      <c r="C9" s="47">
        <v>9750</v>
      </c>
      <c r="D9" s="51">
        <f t="shared" si="0"/>
        <v>5.7997739575278089E-2</v>
      </c>
      <c r="E9" s="47">
        <v>38183</v>
      </c>
      <c r="F9" s="51">
        <f t="shared" si="1"/>
        <v>0.22713104514900959</v>
      </c>
      <c r="G9" s="47">
        <v>120177</v>
      </c>
      <c r="H9" s="51">
        <f t="shared" si="2"/>
        <v>0.71487121527571229</v>
      </c>
      <c r="I9" s="49">
        <f t="shared" si="3"/>
        <v>168110</v>
      </c>
      <c r="J9" s="45"/>
    </row>
    <row r="10" spans="2:23" s="35" customFormat="1" ht="18" customHeight="1">
      <c r="B10" s="37">
        <v>2013</v>
      </c>
      <c r="C10" s="47">
        <v>9449</v>
      </c>
      <c r="D10" s="51">
        <f t="shared" si="0"/>
        <v>5.5550329809874309E-2</v>
      </c>
      <c r="E10" s="47">
        <v>38119</v>
      </c>
      <c r="F10" s="51">
        <f t="shared" si="1"/>
        <v>0.22410022457642065</v>
      </c>
      <c r="G10" s="47">
        <v>122530</v>
      </c>
      <c r="H10" s="51">
        <f t="shared" si="2"/>
        <v>0.72034944561370506</v>
      </c>
      <c r="I10" s="49">
        <f t="shared" si="3"/>
        <v>170098</v>
      </c>
      <c r="J10" s="45"/>
    </row>
    <row r="11" spans="2:23" s="35" customFormat="1" ht="18" customHeight="1">
      <c r="B11" s="37">
        <v>2014</v>
      </c>
      <c r="C11" s="47">
        <v>9580</v>
      </c>
      <c r="D11" s="51">
        <f t="shared" si="0"/>
        <v>5.5855824339845962E-2</v>
      </c>
      <c r="E11" s="47">
        <v>37973</v>
      </c>
      <c r="F11" s="51">
        <f t="shared" si="1"/>
        <v>0.22140012710406792</v>
      </c>
      <c r="G11" s="47">
        <v>123960</v>
      </c>
      <c r="H11" s="51">
        <f t="shared" si="2"/>
        <v>0.72274404855608609</v>
      </c>
      <c r="I11" s="49">
        <f t="shared" si="3"/>
        <v>171513</v>
      </c>
      <c r="J11" s="45"/>
    </row>
    <row r="12" spans="2:23" s="35" customFormat="1" ht="18" customHeight="1">
      <c r="B12" s="37">
        <v>2015</v>
      </c>
      <c r="C12" s="47">
        <v>9690</v>
      </c>
      <c r="D12" s="51">
        <f t="shared" si="0"/>
        <v>5.6226064755715448E-2</v>
      </c>
      <c r="E12" s="47">
        <v>37935</v>
      </c>
      <c r="F12" s="51">
        <f t="shared" si="1"/>
        <v>0.22011721016595104</v>
      </c>
      <c r="G12" s="47">
        <v>124715</v>
      </c>
      <c r="H12" s="51">
        <f t="shared" si="2"/>
        <v>0.72365672507833356</v>
      </c>
      <c r="I12" s="49">
        <f t="shared" si="3"/>
        <v>172340</v>
      </c>
      <c r="J12" s="45"/>
    </row>
    <row r="13" spans="2:23" s="35" customFormat="1" ht="18" customHeight="1">
      <c r="B13" s="37">
        <v>2016</v>
      </c>
      <c r="C13" s="47">
        <v>9715</v>
      </c>
      <c r="D13" s="51">
        <f t="shared" si="0"/>
        <v>5.6020066889632104E-2</v>
      </c>
      <c r="E13" s="47">
        <v>37645</v>
      </c>
      <c r="F13" s="51">
        <f t="shared" si="1"/>
        <v>0.21707415523007728</v>
      </c>
      <c r="G13" s="47">
        <v>126060</v>
      </c>
      <c r="H13" s="51">
        <f t="shared" si="2"/>
        <v>0.72690577788029065</v>
      </c>
      <c r="I13" s="49">
        <f t="shared" si="3"/>
        <v>173420</v>
      </c>
      <c r="J13" s="45"/>
    </row>
    <row r="14" spans="2:23" s="35" customFormat="1" ht="18" customHeight="1">
      <c r="B14" s="37">
        <v>2017</v>
      </c>
      <c r="C14" s="47">
        <v>10127</v>
      </c>
      <c r="D14" s="51">
        <f t="shared" si="0"/>
        <v>5.7315071594317729E-2</v>
      </c>
      <c r="E14" s="47">
        <v>37409</v>
      </c>
      <c r="F14" s="51">
        <f t="shared" si="1"/>
        <v>0.21172109344048901</v>
      </c>
      <c r="G14" s="47">
        <v>129154</v>
      </c>
      <c r="H14" s="51">
        <f t="shared" si="2"/>
        <v>0.73096383496519324</v>
      </c>
      <c r="I14" s="49">
        <f t="shared" si="3"/>
        <v>176690</v>
      </c>
      <c r="J14" s="45"/>
    </row>
    <row r="15" spans="2:23" s="35" customFormat="1" ht="18" customHeight="1">
      <c r="B15" s="38">
        <v>2018</v>
      </c>
      <c r="C15" s="39">
        <v>10218</v>
      </c>
      <c r="D15" s="52">
        <f t="shared" si="0"/>
        <v>5.6708383050753396E-2</v>
      </c>
      <c r="E15" s="39">
        <v>38189</v>
      </c>
      <c r="F15" s="52">
        <f t="shared" si="1"/>
        <v>0.21194328051724617</v>
      </c>
      <c r="G15" s="39">
        <v>131778</v>
      </c>
      <c r="H15" s="52">
        <f t="shared" si="2"/>
        <v>0.73134833643200048</v>
      </c>
      <c r="I15" s="41">
        <f t="shared" si="3"/>
        <v>180185</v>
      </c>
      <c r="J15" s="45"/>
    </row>
    <row r="16" spans="2:23" s="42" customFormat="1" ht="5.25" customHeight="1">
      <c r="B16" s="4"/>
    </row>
    <row r="17" spans="2:13" s="5" customFormat="1" ht="15" customHeight="1">
      <c r="B17" s="43" t="s">
        <v>24</v>
      </c>
      <c r="C17" s="6"/>
      <c r="D17" s="6"/>
      <c r="E17" s="6"/>
      <c r="F17" s="6"/>
      <c r="G17" s="6"/>
      <c r="H17" s="6"/>
      <c r="I17" s="6"/>
      <c r="M17" s="35"/>
    </row>
    <row r="18" spans="2:13" s="42" customFormat="1" ht="5.25" customHeight="1">
      <c r="B18" s="62"/>
      <c r="M18" s="35"/>
    </row>
    <row r="19" spans="2:13" s="42" customFormat="1" ht="15" customHeight="1">
      <c r="B19" s="44" t="s">
        <v>74</v>
      </c>
      <c r="M19" s="35"/>
    </row>
    <row r="20" spans="2:13" s="42" customFormat="1" ht="5.25" customHeight="1">
      <c r="B20" s="62"/>
      <c r="M20" s="35"/>
    </row>
    <row r="21" spans="2:13" s="42" customFormat="1" ht="15" customHeight="1">
      <c r="B21" s="62" t="s">
        <v>26</v>
      </c>
      <c r="M21" s="35"/>
    </row>
    <row r="22" spans="2:13" s="42" customFormat="1" ht="5.25" customHeight="1">
      <c r="B22" s="62"/>
      <c r="M22" s="35"/>
    </row>
    <row r="23" spans="2:13" s="42" customFormat="1" ht="39" customHeight="1">
      <c r="B23" s="106" t="s">
        <v>70</v>
      </c>
      <c r="C23" s="106"/>
      <c r="D23" s="106"/>
      <c r="E23" s="106"/>
      <c r="F23" s="106"/>
      <c r="G23" s="106"/>
      <c r="H23" s="106"/>
      <c r="I23" s="106"/>
    </row>
    <row r="24" spans="2:13" s="42" customFormat="1" ht="15.75" customHeight="1">
      <c r="B24" s="106" t="s">
        <v>71</v>
      </c>
      <c r="C24" s="106"/>
      <c r="D24" s="106"/>
      <c r="E24" s="106"/>
      <c r="F24" s="106"/>
      <c r="G24" s="106"/>
      <c r="H24" s="106"/>
      <c r="I24" s="106"/>
      <c r="M24" s="35"/>
    </row>
    <row r="25" spans="2:13" s="42" customFormat="1" ht="5.25" customHeight="1">
      <c r="B25" s="62"/>
      <c r="M25" s="35"/>
    </row>
    <row r="26" spans="2:13" s="42" customFormat="1" ht="15" customHeight="1">
      <c r="B26" s="4" t="s">
        <v>0</v>
      </c>
      <c r="G26" s="5"/>
      <c r="H26" s="5"/>
    </row>
    <row r="27" spans="2:13" s="42" customFormat="1" ht="5.25" customHeight="1">
      <c r="B27" s="4"/>
    </row>
    <row r="28" spans="2:13" s="5" customFormat="1" ht="15" customHeight="1">
      <c r="B28" s="43"/>
      <c r="C28" s="6"/>
      <c r="D28" s="6"/>
      <c r="E28" s="6"/>
      <c r="F28" s="6"/>
      <c r="G28" s="6"/>
      <c r="H28" s="6"/>
      <c r="I28" s="6"/>
    </row>
    <row r="29" spans="2:13" s="42" customFormat="1" ht="5.25" customHeight="1">
      <c r="B29" s="4"/>
    </row>
    <row r="30" spans="2:13" s="42" customFormat="1" ht="15" customHeight="1">
      <c r="B30" s="44"/>
    </row>
    <row r="31" spans="2:13" s="96" customFormat="1" ht="5.25" customHeight="1">
      <c r="B31" s="97"/>
    </row>
    <row r="32" spans="2:13" s="96" customFormat="1" ht="12.75" customHeight="1">
      <c r="B32" s="97"/>
    </row>
    <row r="33" spans="2:24" s="96" customFormat="1" ht="5.25" customHeight="1">
      <c r="B33" s="97"/>
    </row>
    <row r="34" spans="2:24" s="98" customFormat="1" ht="48.75" customHeight="1">
      <c r="B34" s="106"/>
      <c r="C34" s="106"/>
      <c r="D34" s="106"/>
      <c r="E34" s="106"/>
      <c r="F34" s="106"/>
      <c r="G34" s="106"/>
      <c r="H34" s="106"/>
      <c r="I34" s="106"/>
      <c r="J34" s="99"/>
      <c r="K34" s="99"/>
      <c r="L34" s="99"/>
      <c r="M34" s="99"/>
    </row>
    <row r="35" spans="2:24" s="42" customFormat="1" ht="5.25" customHeight="1">
      <c r="B35" s="44"/>
    </row>
    <row r="36" spans="2:24" s="42" customFormat="1" ht="15" customHeight="1">
      <c r="B36" s="4"/>
      <c r="D36" s="35"/>
      <c r="G36" s="5"/>
      <c r="H36" s="5"/>
    </row>
    <row r="37" spans="2:24" s="35" customFormat="1" ht="15.75" customHeight="1"/>
    <row r="38" spans="2:24" s="35" customFormat="1" ht="15.75" customHeight="1"/>
    <row r="39" spans="2:24" s="35" customFormat="1" ht="15.75" customHeight="1"/>
    <row r="40" spans="2:24" s="35" customFormat="1" ht="15.75" customHeight="1"/>
    <row r="41" spans="2:24" s="35" customFormat="1" ht="15.75" customHeight="1"/>
    <row r="42" spans="2:24" s="35" customFormat="1" ht="15.75" customHeight="1"/>
    <row r="43" spans="2:24" s="35" customFormat="1" ht="18" customHeight="1"/>
    <row r="44" spans="2:24" s="3" customFormat="1" ht="66.75" customHeight="1">
      <c r="F44" s="54"/>
      <c r="G44" s="54"/>
      <c r="H44" s="54"/>
      <c r="I44" s="54"/>
      <c r="J44" s="58"/>
      <c r="K44" s="58"/>
      <c r="L44" s="58"/>
      <c r="M44" s="58"/>
      <c r="N44" s="55"/>
      <c r="O44" s="54"/>
      <c r="P44" s="54"/>
      <c r="Q44" s="54"/>
      <c r="R44" s="54"/>
      <c r="S44" s="54"/>
      <c r="T44" s="54"/>
    </row>
    <row r="45" spans="2:24" s="5" customFormat="1" ht="18" customHeight="1">
      <c r="C45" s="6"/>
      <c r="D45" s="6"/>
      <c r="E45" s="6"/>
      <c r="F45" s="56"/>
      <c r="G45" s="56"/>
      <c r="H45" s="56"/>
      <c r="I45" s="56"/>
      <c r="J45" s="59"/>
      <c r="K45" s="59"/>
      <c r="L45" s="59"/>
      <c r="M45" s="59"/>
      <c r="N45" s="57"/>
      <c r="O45" s="57"/>
      <c r="P45" s="57"/>
      <c r="Q45" s="57"/>
      <c r="R45" s="57"/>
      <c r="S45" s="57"/>
      <c r="T45" s="57"/>
      <c r="X45" s="30"/>
    </row>
    <row r="46" spans="2:24" s="3" customFormat="1" ht="18" customHeight="1">
      <c r="F46" s="54"/>
      <c r="G46" s="54"/>
      <c r="H46" s="54"/>
      <c r="I46" s="54"/>
      <c r="J46" s="60"/>
      <c r="K46" s="60"/>
      <c r="L46" s="60"/>
      <c r="M46" s="60"/>
      <c r="N46" s="54"/>
      <c r="O46" s="54"/>
      <c r="P46" s="54"/>
      <c r="Q46" s="54"/>
      <c r="R46" s="54"/>
      <c r="S46" s="54"/>
      <c r="T46" s="54"/>
    </row>
    <row r="47" spans="2:24" s="3" customFormat="1" ht="18" customHeight="1">
      <c r="B47" s="29"/>
      <c r="F47" s="54"/>
      <c r="G47" s="54"/>
      <c r="H47" s="54"/>
      <c r="I47" s="54"/>
      <c r="J47" s="60"/>
      <c r="K47" s="60"/>
      <c r="L47" s="60"/>
      <c r="M47" s="60"/>
      <c r="N47" s="54"/>
      <c r="O47" s="54"/>
      <c r="P47" s="54"/>
      <c r="Q47" s="54"/>
      <c r="R47" s="54"/>
      <c r="S47" s="54"/>
      <c r="T47" s="54"/>
    </row>
    <row r="48" spans="2:24" s="3" customFormat="1" ht="18" customHeight="1">
      <c r="F48" s="54"/>
      <c r="G48" s="54"/>
      <c r="H48" s="54"/>
      <c r="I48" s="54"/>
      <c r="J48" s="60"/>
      <c r="K48" s="60"/>
      <c r="L48" s="60"/>
      <c r="M48" s="60"/>
      <c r="N48" s="54"/>
      <c r="O48" s="54"/>
      <c r="P48" s="54"/>
      <c r="Q48" s="54"/>
      <c r="R48" s="54"/>
      <c r="S48" s="54"/>
      <c r="T48" s="54"/>
    </row>
    <row r="49" spans="2:20" s="3" customFormat="1" ht="18" customHeight="1">
      <c r="B49" s="4"/>
      <c r="F49" s="54"/>
      <c r="G49" s="54"/>
      <c r="H49" s="54"/>
      <c r="I49" s="54"/>
      <c r="J49" s="60"/>
      <c r="K49" s="60"/>
      <c r="L49" s="60"/>
      <c r="M49" s="60"/>
      <c r="N49" s="54"/>
      <c r="O49" s="54"/>
      <c r="P49" s="54"/>
      <c r="Q49" s="54"/>
      <c r="R49" s="54"/>
      <c r="S49" s="54"/>
      <c r="T49" s="54"/>
    </row>
    <row r="50" spans="2:20" ht="18" customHeight="1">
      <c r="F50" s="35"/>
      <c r="G50" s="35"/>
      <c r="H50" s="35"/>
      <c r="I50" s="35"/>
      <c r="J50" s="61"/>
      <c r="K50" s="61"/>
      <c r="L50" s="61"/>
      <c r="M50" s="61"/>
      <c r="N50" s="35"/>
      <c r="O50" s="35"/>
      <c r="P50" s="35"/>
      <c r="Q50" s="35"/>
      <c r="R50" s="35"/>
      <c r="S50" s="35"/>
      <c r="T50" s="35"/>
    </row>
    <row r="51" spans="2:20" ht="18" customHeight="1">
      <c r="F51" s="35"/>
      <c r="G51" s="35"/>
      <c r="H51" s="35"/>
      <c r="I51" s="35"/>
      <c r="J51" s="61"/>
      <c r="K51" s="61"/>
      <c r="L51" s="61"/>
      <c r="M51" s="61"/>
      <c r="N51" s="35"/>
      <c r="O51" s="35"/>
      <c r="P51" s="35"/>
      <c r="Q51" s="35"/>
      <c r="R51" s="35"/>
      <c r="S51" s="35"/>
      <c r="T51" s="35"/>
    </row>
    <row r="52" spans="2:20" ht="18" customHeight="1">
      <c r="F52" s="35"/>
      <c r="G52" s="35"/>
      <c r="H52" s="35"/>
      <c r="I52" s="35"/>
      <c r="J52" s="61"/>
      <c r="K52" s="61"/>
      <c r="L52" s="61"/>
      <c r="M52" s="61"/>
      <c r="N52" s="35"/>
      <c r="O52" s="35"/>
      <c r="P52" s="35"/>
      <c r="Q52" s="35"/>
      <c r="R52" s="35"/>
      <c r="S52" s="35"/>
      <c r="T52" s="35"/>
    </row>
    <row r="53" spans="2:20" ht="18" customHeight="1">
      <c r="F53" s="35"/>
      <c r="G53" s="35"/>
      <c r="H53" s="35"/>
      <c r="I53" s="35"/>
      <c r="J53" s="61"/>
      <c r="K53" s="61"/>
      <c r="L53" s="61"/>
      <c r="M53" s="61"/>
      <c r="N53" s="35"/>
      <c r="O53" s="35"/>
      <c r="P53" s="35"/>
      <c r="Q53" s="35"/>
      <c r="R53" s="35"/>
      <c r="S53" s="35"/>
      <c r="T53" s="35"/>
    </row>
    <row r="54" spans="2:20" ht="18" customHeight="1">
      <c r="F54" s="35"/>
      <c r="G54" s="35"/>
      <c r="H54" s="35"/>
      <c r="I54" s="35"/>
      <c r="J54" s="61"/>
      <c r="K54" s="61"/>
      <c r="L54" s="61"/>
      <c r="M54" s="61"/>
      <c r="N54" s="35"/>
      <c r="O54" s="35"/>
      <c r="P54" s="35"/>
      <c r="Q54" s="35"/>
      <c r="R54" s="35"/>
      <c r="S54" s="35"/>
      <c r="T54" s="35"/>
    </row>
    <row r="55" spans="2:20" ht="18" customHeight="1">
      <c r="F55" s="35"/>
      <c r="G55" s="35"/>
      <c r="H55" s="35"/>
      <c r="I55" s="35"/>
      <c r="J55" s="61"/>
      <c r="K55" s="61"/>
      <c r="L55" s="61"/>
      <c r="M55" s="61"/>
      <c r="N55" s="35"/>
      <c r="O55" s="35"/>
      <c r="P55" s="35"/>
      <c r="Q55" s="35"/>
      <c r="R55" s="35"/>
      <c r="S55" s="35"/>
      <c r="T55" s="35"/>
    </row>
    <row r="56" spans="2:20" ht="18" customHeight="1">
      <c r="F56" s="35"/>
      <c r="G56" s="35"/>
      <c r="H56" s="35"/>
      <c r="I56" s="35"/>
      <c r="J56" s="61"/>
      <c r="K56" s="61"/>
      <c r="L56" s="61"/>
      <c r="M56" s="61"/>
      <c r="N56" s="35"/>
      <c r="O56" s="35"/>
      <c r="P56" s="35"/>
      <c r="Q56" s="35"/>
      <c r="R56" s="35"/>
      <c r="S56" s="35"/>
      <c r="T56" s="35"/>
    </row>
    <row r="57" spans="2:20" ht="18" customHeight="1">
      <c r="F57" s="35"/>
      <c r="G57" s="35"/>
      <c r="H57" s="35"/>
      <c r="I57" s="35"/>
      <c r="J57" s="61"/>
      <c r="K57" s="61"/>
      <c r="L57" s="61"/>
      <c r="M57" s="61"/>
      <c r="N57" s="35"/>
      <c r="O57" s="35"/>
      <c r="P57" s="35"/>
      <c r="Q57" s="35"/>
      <c r="R57" s="35"/>
      <c r="S57" s="35"/>
      <c r="T57" s="35"/>
    </row>
    <row r="58" spans="2:20" ht="18" customHeight="1">
      <c r="F58" s="35"/>
      <c r="G58" s="35"/>
      <c r="H58" s="35"/>
      <c r="I58" s="35"/>
      <c r="J58" s="61"/>
      <c r="K58" s="61"/>
      <c r="L58" s="61"/>
      <c r="M58" s="61"/>
      <c r="N58" s="35"/>
      <c r="O58" s="35"/>
      <c r="P58" s="35"/>
      <c r="Q58" s="35"/>
      <c r="R58" s="35"/>
      <c r="S58" s="35"/>
      <c r="T58" s="35"/>
    </row>
    <row r="59" spans="2:20" ht="18" customHeight="1">
      <c r="F59" s="35"/>
      <c r="G59" s="35"/>
      <c r="H59" s="35"/>
      <c r="I59" s="35"/>
      <c r="J59" s="61"/>
      <c r="K59" s="61"/>
      <c r="L59" s="61"/>
      <c r="M59" s="61"/>
      <c r="N59" s="35"/>
      <c r="O59" s="35"/>
      <c r="P59" s="35"/>
      <c r="Q59" s="35"/>
      <c r="R59" s="35"/>
      <c r="S59" s="35"/>
      <c r="T59" s="35"/>
    </row>
    <row r="60" spans="2:20" ht="18" customHeight="1">
      <c r="F60" s="35"/>
      <c r="G60" s="35"/>
      <c r="H60" s="35"/>
      <c r="I60" s="35"/>
      <c r="J60" s="61"/>
      <c r="K60" s="61"/>
      <c r="L60" s="61"/>
      <c r="M60" s="61"/>
      <c r="N60" s="35"/>
      <c r="O60" s="35"/>
      <c r="P60" s="35"/>
      <c r="Q60" s="35"/>
      <c r="R60" s="35"/>
      <c r="S60" s="35"/>
      <c r="T60" s="35"/>
    </row>
    <row r="61" spans="2:20" ht="18" customHeight="1">
      <c r="F61" s="35"/>
      <c r="G61" s="35"/>
      <c r="H61" s="35"/>
      <c r="I61" s="35"/>
      <c r="J61" s="61"/>
      <c r="K61" s="61"/>
      <c r="L61" s="61"/>
      <c r="M61" s="61"/>
      <c r="N61" s="35"/>
      <c r="O61" s="35"/>
      <c r="P61" s="35"/>
      <c r="Q61" s="35"/>
      <c r="R61" s="35"/>
      <c r="S61" s="35"/>
      <c r="T61" s="35"/>
    </row>
    <row r="62" spans="2:20" ht="18" customHeight="1">
      <c r="F62" s="35"/>
      <c r="G62" s="35"/>
      <c r="H62" s="35"/>
      <c r="I62" s="35"/>
      <c r="J62" s="61"/>
      <c r="K62" s="61"/>
      <c r="L62" s="61"/>
      <c r="M62" s="61"/>
      <c r="N62" s="35"/>
      <c r="O62" s="35"/>
      <c r="P62" s="35"/>
      <c r="Q62" s="35"/>
      <c r="R62" s="35"/>
      <c r="S62" s="35"/>
      <c r="T62" s="35"/>
    </row>
    <row r="63" spans="2:20" ht="18" customHeight="1">
      <c r="F63" s="35"/>
      <c r="G63" s="35"/>
      <c r="H63" s="35"/>
      <c r="I63" s="35"/>
      <c r="J63" s="61"/>
      <c r="K63" s="61"/>
      <c r="L63" s="61"/>
      <c r="M63" s="61"/>
      <c r="N63" s="35"/>
      <c r="O63" s="35"/>
      <c r="P63" s="35"/>
      <c r="Q63" s="35"/>
      <c r="R63" s="35"/>
      <c r="S63" s="35"/>
      <c r="T63" s="35"/>
    </row>
    <row r="64" spans="2:20" ht="18" customHeight="1">
      <c r="F64" s="35"/>
      <c r="G64" s="35"/>
      <c r="H64" s="35"/>
      <c r="I64" s="35"/>
      <c r="J64" s="61"/>
      <c r="K64" s="61"/>
      <c r="L64" s="61"/>
      <c r="M64" s="61"/>
      <c r="N64" s="35"/>
      <c r="O64" s="35"/>
      <c r="P64" s="35"/>
      <c r="Q64" s="35"/>
      <c r="R64" s="35"/>
      <c r="S64" s="35"/>
      <c r="T64" s="35"/>
    </row>
  </sheetData>
  <mergeCells count="9">
    <mergeCell ref="B34:I34"/>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1:X63"/>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85546875" style="1" customWidth="1"/>
    <col min="10" max="10" width="6" style="1" customWidth="1"/>
    <col min="11" max="13" width="12.28515625" style="1" customWidth="1"/>
    <col min="14" max="25" width="8.28515625" style="1" customWidth="1"/>
    <col min="26" max="16384" width="11.42578125" style="1"/>
  </cols>
  <sheetData>
    <row r="1" spans="2:23" ht="10.15" customHeight="1"/>
    <row r="2" spans="2:23" s="2" customFormat="1" ht="23.25" customHeight="1">
      <c r="B2" s="107" t="s">
        <v>25</v>
      </c>
      <c r="C2" s="107"/>
      <c r="D2" s="107"/>
      <c r="E2" s="107"/>
      <c r="F2" s="107"/>
      <c r="G2" s="107"/>
      <c r="H2" s="107"/>
      <c r="I2" s="107"/>
      <c r="J2" s="7"/>
      <c r="K2" s="7"/>
      <c r="L2" s="7"/>
      <c r="N2" s="9"/>
      <c r="O2" s="7"/>
      <c r="P2" s="7"/>
      <c r="Q2" s="7"/>
      <c r="R2" s="7"/>
      <c r="S2" s="7"/>
      <c r="T2" s="7"/>
      <c r="W2" s="8"/>
    </row>
    <row r="4" spans="2:23" s="35" customFormat="1" ht="18" customHeight="1">
      <c r="B4" s="108" t="s">
        <v>65</v>
      </c>
      <c r="C4" s="110" t="s">
        <v>20</v>
      </c>
      <c r="D4" s="111"/>
      <c r="E4" s="110" t="s">
        <v>21</v>
      </c>
      <c r="F4" s="111"/>
      <c r="G4" s="110" t="s">
        <v>22</v>
      </c>
      <c r="H4" s="111"/>
      <c r="I4" s="108" t="s">
        <v>11</v>
      </c>
    </row>
    <row r="5" spans="2:23" s="35" customFormat="1" ht="18" customHeight="1">
      <c r="B5" s="109"/>
      <c r="C5" s="40" t="s">
        <v>13</v>
      </c>
      <c r="D5" s="40" t="s">
        <v>14</v>
      </c>
      <c r="E5" s="40" t="s">
        <v>13</v>
      </c>
      <c r="F5" s="40" t="s">
        <v>14</v>
      </c>
      <c r="G5" s="40" t="s">
        <v>13</v>
      </c>
      <c r="H5" s="40" t="s">
        <v>14</v>
      </c>
      <c r="I5" s="109" t="s">
        <v>11</v>
      </c>
    </row>
    <row r="6" spans="2:23" s="35" customFormat="1" ht="18" customHeight="1">
      <c r="B6" s="37" t="s">
        <v>18</v>
      </c>
      <c r="C6" s="47">
        <v>210135</v>
      </c>
      <c r="D6" s="51">
        <f t="shared" ref="D6:D15" si="0">C6/I6</f>
        <v>4.7325965285508663E-2</v>
      </c>
      <c r="E6" s="47">
        <v>1006826</v>
      </c>
      <c r="F6" s="51">
        <f t="shared" ref="F6:F15" si="1">E6/I6</f>
        <v>0.22675428807455941</v>
      </c>
      <c r="G6" s="47">
        <v>3223202</v>
      </c>
      <c r="H6" s="51">
        <f t="shared" ref="H6:H15" si="2">G6/I6</f>
        <v>0.72591974663993186</v>
      </c>
      <c r="I6" s="49">
        <f>C6+E6+G6</f>
        <v>4440163</v>
      </c>
      <c r="J6" s="45"/>
    </row>
    <row r="7" spans="2:23" s="35" customFormat="1" ht="18" customHeight="1">
      <c r="B7" s="37" t="s">
        <v>19</v>
      </c>
      <c r="C7" s="47">
        <v>201666</v>
      </c>
      <c r="D7" s="51">
        <f t="shared" si="0"/>
        <v>4.2309200435289684E-2</v>
      </c>
      <c r="E7" s="47">
        <v>1082184</v>
      </c>
      <c r="F7" s="51">
        <f t="shared" si="1"/>
        <v>0.22704045185536248</v>
      </c>
      <c r="G7" s="47">
        <v>3482631</v>
      </c>
      <c r="H7" s="51">
        <f t="shared" si="2"/>
        <v>0.73065034770934789</v>
      </c>
      <c r="I7" s="49">
        <f t="shared" ref="I7:I15" si="3">C7+E7+G7</f>
        <v>4766481</v>
      </c>
      <c r="J7" s="45"/>
    </row>
    <row r="8" spans="2:23" s="35" customFormat="1" ht="18" customHeight="1">
      <c r="B8" s="37">
        <v>2011</v>
      </c>
      <c r="C8" s="47">
        <v>171666</v>
      </c>
      <c r="D8" s="51">
        <f t="shared" si="0"/>
        <v>3.524456814081238E-2</v>
      </c>
      <c r="E8" s="47">
        <v>1088657</v>
      </c>
      <c r="F8" s="51">
        <f t="shared" si="1"/>
        <v>0.22351103782037438</v>
      </c>
      <c r="G8" s="47">
        <v>3610385</v>
      </c>
      <c r="H8" s="51">
        <f t="shared" si="2"/>
        <v>0.74124439403881326</v>
      </c>
      <c r="I8" s="49">
        <f t="shared" si="3"/>
        <v>4870708</v>
      </c>
      <c r="J8" s="45"/>
    </row>
    <row r="9" spans="2:23" s="35" customFormat="1" ht="18" customHeight="1">
      <c r="B9" s="37">
        <v>2012</v>
      </c>
      <c r="C9" s="47">
        <v>169139</v>
      </c>
      <c r="D9" s="51">
        <f t="shared" si="0"/>
        <v>3.4374820264801896E-2</v>
      </c>
      <c r="E9" s="47">
        <v>1091935</v>
      </c>
      <c r="F9" s="51">
        <f t="shared" si="1"/>
        <v>0.22191847749984606</v>
      </c>
      <c r="G9" s="47">
        <v>3659359</v>
      </c>
      <c r="H9" s="51">
        <f t="shared" si="2"/>
        <v>0.74370670223535207</v>
      </c>
      <c r="I9" s="49">
        <f t="shared" si="3"/>
        <v>4920433</v>
      </c>
      <c r="J9" s="45"/>
    </row>
    <row r="10" spans="2:23" s="35" customFormat="1" ht="18" customHeight="1">
      <c r="B10" s="37">
        <v>2013</v>
      </c>
      <c r="C10" s="47">
        <v>166359</v>
      </c>
      <c r="D10" s="51">
        <f t="shared" si="0"/>
        <v>3.3390985784659766E-2</v>
      </c>
      <c r="E10" s="47">
        <v>1096887</v>
      </c>
      <c r="F10" s="51">
        <f t="shared" si="1"/>
        <v>0.22016325070707382</v>
      </c>
      <c r="G10" s="47">
        <v>3718907</v>
      </c>
      <c r="H10" s="51">
        <f t="shared" si="2"/>
        <v>0.74644576350826641</v>
      </c>
      <c r="I10" s="49">
        <f t="shared" si="3"/>
        <v>4982153</v>
      </c>
      <c r="J10" s="45"/>
    </row>
    <row r="11" spans="2:23" s="35" customFormat="1" ht="18" customHeight="1">
      <c r="B11" s="37">
        <v>2014</v>
      </c>
      <c r="C11" s="47">
        <v>166596</v>
      </c>
      <c r="D11" s="51">
        <f t="shared" si="0"/>
        <v>3.3013671674124646E-2</v>
      </c>
      <c r="E11" s="47">
        <v>1098980</v>
      </c>
      <c r="F11" s="51">
        <f t="shared" si="1"/>
        <v>0.21778052832258579</v>
      </c>
      <c r="G11" s="47">
        <v>3780697</v>
      </c>
      <c r="H11" s="51">
        <f t="shared" si="2"/>
        <v>0.74920580000328951</v>
      </c>
      <c r="I11" s="49">
        <f t="shared" si="3"/>
        <v>5046273</v>
      </c>
      <c r="J11" s="45"/>
    </row>
    <row r="12" spans="2:23" s="35" customFormat="1" ht="18" customHeight="1">
      <c r="B12" s="37">
        <v>2015</v>
      </c>
      <c r="C12" s="47">
        <v>164752</v>
      </c>
      <c r="D12" s="51">
        <f t="shared" si="0"/>
        <v>3.2438424348507508E-2</v>
      </c>
      <c r="E12" s="47">
        <v>1086130</v>
      </c>
      <c r="F12" s="51">
        <f t="shared" si="1"/>
        <v>0.21385079293510523</v>
      </c>
      <c r="G12" s="47">
        <v>3828033</v>
      </c>
      <c r="H12" s="51">
        <f t="shared" si="2"/>
        <v>0.75371078271638725</v>
      </c>
      <c r="I12" s="49">
        <f t="shared" si="3"/>
        <v>5078915</v>
      </c>
      <c r="J12" s="45"/>
    </row>
    <row r="13" spans="2:23" s="35" customFormat="1" ht="18" customHeight="1">
      <c r="B13" s="37">
        <v>2016</v>
      </c>
      <c r="C13" s="47">
        <v>162649</v>
      </c>
      <c r="D13" s="51">
        <f t="shared" si="0"/>
        <v>3.176530441855855E-2</v>
      </c>
      <c r="E13" s="47">
        <v>1076021</v>
      </c>
      <c r="F13" s="51">
        <f t="shared" si="1"/>
        <v>0.21014660173601923</v>
      </c>
      <c r="G13" s="47">
        <v>3881665</v>
      </c>
      <c r="H13" s="51">
        <f t="shared" si="2"/>
        <v>0.7580880938454222</v>
      </c>
      <c r="I13" s="49">
        <f t="shared" si="3"/>
        <v>5120335</v>
      </c>
      <c r="J13" s="45"/>
    </row>
    <row r="14" spans="2:23" s="35" customFormat="1" ht="18" customHeight="1">
      <c r="B14" s="37">
        <v>2017</v>
      </c>
      <c r="C14" s="47">
        <v>162905</v>
      </c>
      <c r="D14" s="51">
        <f t="shared" si="0"/>
        <v>3.1447809627869354E-2</v>
      </c>
      <c r="E14" s="47">
        <v>1078704</v>
      </c>
      <c r="F14" s="51">
        <f t="shared" si="1"/>
        <v>0.20823718140524347</v>
      </c>
      <c r="G14" s="47">
        <v>3938561</v>
      </c>
      <c r="H14" s="51">
        <f t="shared" si="2"/>
        <v>0.7603150089668872</v>
      </c>
      <c r="I14" s="49">
        <f t="shared" si="3"/>
        <v>5180170</v>
      </c>
      <c r="J14" s="45"/>
    </row>
    <row r="15" spans="2:23" s="35" customFormat="1" ht="18" customHeight="1">
      <c r="B15" s="38">
        <v>2018</v>
      </c>
      <c r="C15" s="39">
        <v>161497</v>
      </c>
      <c r="D15" s="52">
        <f t="shared" si="0"/>
        <v>3.076157942596874E-2</v>
      </c>
      <c r="E15" s="39">
        <v>1091626</v>
      </c>
      <c r="F15" s="52">
        <f t="shared" si="1"/>
        <v>0.20793042534816469</v>
      </c>
      <c r="G15" s="39">
        <v>3996835</v>
      </c>
      <c r="H15" s="52">
        <f t="shared" si="2"/>
        <v>0.76130799522586656</v>
      </c>
      <c r="I15" s="41">
        <f t="shared" si="3"/>
        <v>5249958</v>
      </c>
      <c r="J15" s="45"/>
    </row>
    <row r="16" spans="2:23" s="42" customFormat="1" ht="5.25" customHeight="1">
      <c r="B16" s="4"/>
    </row>
    <row r="17" spans="2:13" s="5" customFormat="1" ht="15" customHeight="1">
      <c r="B17" s="43" t="s">
        <v>24</v>
      </c>
      <c r="C17" s="6"/>
      <c r="D17" s="6"/>
      <c r="E17" s="6"/>
      <c r="F17" s="6"/>
      <c r="G17" s="6"/>
      <c r="H17" s="6"/>
      <c r="I17" s="6"/>
      <c r="M17" s="35"/>
    </row>
    <row r="18" spans="2:13" s="42" customFormat="1" ht="5.25" customHeight="1">
      <c r="B18" s="62"/>
      <c r="M18" s="35"/>
    </row>
    <row r="19" spans="2:13" s="42" customFormat="1" ht="15" customHeight="1">
      <c r="B19" s="44" t="s">
        <v>74</v>
      </c>
      <c r="M19" s="35"/>
    </row>
    <row r="20" spans="2:13" s="42" customFormat="1" ht="5.25" customHeight="1">
      <c r="B20" s="62"/>
      <c r="M20" s="35"/>
    </row>
    <row r="21" spans="2:13" s="42" customFormat="1" ht="15" customHeight="1">
      <c r="B21" s="62" t="s">
        <v>26</v>
      </c>
      <c r="M21" s="35"/>
    </row>
    <row r="22" spans="2:13" s="42" customFormat="1" ht="5.25" customHeight="1">
      <c r="B22" s="62"/>
      <c r="M22" s="35"/>
    </row>
    <row r="23" spans="2:13" s="42" customFormat="1" ht="39" customHeight="1">
      <c r="B23" s="106" t="s">
        <v>70</v>
      </c>
      <c r="C23" s="106"/>
      <c r="D23" s="106"/>
      <c r="E23" s="106"/>
      <c r="F23" s="106"/>
      <c r="G23" s="106"/>
      <c r="H23" s="106"/>
      <c r="I23" s="106"/>
    </row>
    <row r="24" spans="2:13" s="42" customFormat="1" ht="15.75" customHeight="1">
      <c r="B24" s="106" t="s">
        <v>71</v>
      </c>
      <c r="C24" s="106"/>
      <c r="D24" s="106"/>
      <c r="E24" s="106"/>
      <c r="F24" s="106"/>
      <c r="G24" s="106"/>
      <c r="H24" s="106"/>
      <c r="I24" s="106"/>
      <c r="M24" s="35"/>
    </row>
    <row r="25" spans="2:13" s="42" customFormat="1" ht="5.25" customHeight="1">
      <c r="B25" s="62"/>
      <c r="M25" s="35"/>
    </row>
    <row r="26" spans="2:13" s="42" customFormat="1" ht="15" customHeight="1">
      <c r="B26" s="4" t="s">
        <v>0</v>
      </c>
      <c r="G26" s="5"/>
      <c r="H26" s="5"/>
    </row>
    <row r="27" spans="2:13" s="35" customFormat="1" ht="15.75" customHeight="1">
      <c r="M27" s="42"/>
    </row>
    <row r="28" spans="2:13" s="35" customFormat="1" ht="15.75" customHeight="1">
      <c r="D28" s="53"/>
      <c r="M28" s="42"/>
    </row>
    <row r="29" spans="2:13" s="35" customFormat="1" ht="15.75" customHeight="1">
      <c r="D29" s="53"/>
      <c r="M29" s="42"/>
    </row>
    <row r="30" spans="2:13" s="35" customFormat="1" ht="15.75" customHeight="1">
      <c r="D30" s="53"/>
      <c r="M30" s="42"/>
    </row>
    <row r="31" spans="2:13" s="35" customFormat="1" ht="15.75" customHeight="1"/>
    <row r="32" spans="2:13" s="35" customFormat="1" ht="15.75" customHeight="1"/>
    <row r="33" spans="2:24" s="35" customFormat="1" ht="15.75" customHeight="1"/>
    <row r="34" spans="2:24" s="35" customFormat="1" ht="15.75" customHeight="1"/>
    <row r="35" spans="2:24" s="35" customFormat="1" ht="15.75" customHeight="1"/>
    <row r="36" spans="2:24" s="35" customFormat="1" ht="15.75" customHeight="1"/>
    <row r="37" spans="2:24" s="35" customFormat="1" ht="15.75" customHeight="1"/>
    <row r="38" spans="2:24" s="35" customFormat="1" ht="15.75" customHeight="1"/>
    <row r="39" spans="2:24" s="35" customFormat="1" ht="15.75" customHeight="1"/>
    <row r="40" spans="2:24" s="35" customFormat="1" ht="15.75" customHeight="1"/>
    <row r="41" spans="2:24" s="35" customFormat="1" ht="15.75" customHeight="1"/>
    <row r="42" spans="2:24" s="35" customFormat="1" ht="18" customHeight="1"/>
    <row r="43" spans="2:24" s="3" customFormat="1" ht="66.75" customHeight="1">
      <c r="F43" s="54"/>
      <c r="G43" s="54"/>
      <c r="H43" s="54"/>
      <c r="I43" s="54"/>
      <c r="J43" s="58"/>
      <c r="K43" s="58"/>
      <c r="L43" s="58"/>
      <c r="M43" s="58"/>
      <c r="N43" s="55"/>
      <c r="O43" s="54"/>
      <c r="P43" s="54"/>
      <c r="Q43" s="54"/>
      <c r="R43" s="54"/>
      <c r="S43" s="54"/>
      <c r="T43" s="54"/>
    </row>
    <row r="44" spans="2:24" s="5" customFormat="1" ht="18" customHeight="1">
      <c r="C44" s="6"/>
      <c r="D44" s="6"/>
      <c r="E44" s="6"/>
      <c r="F44" s="56"/>
      <c r="G44" s="56"/>
      <c r="H44" s="56"/>
      <c r="I44" s="56"/>
      <c r="J44" s="59"/>
      <c r="K44" s="59"/>
      <c r="L44" s="59"/>
      <c r="M44" s="59"/>
      <c r="N44" s="57"/>
      <c r="O44" s="57"/>
      <c r="P44" s="57"/>
      <c r="Q44" s="57"/>
      <c r="R44" s="57"/>
      <c r="S44" s="57"/>
      <c r="T44" s="57"/>
      <c r="X44" s="30"/>
    </row>
    <row r="45" spans="2:24" s="3" customFormat="1" ht="18" customHeight="1">
      <c r="F45" s="54"/>
      <c r="G45" s="54"/>
      <c r="H45" s="54"/>
      <c r="I45" s="54"/>
      <c r="J45" s="60"/>
      <c r="K45" s="60"/>
      <c r="L45" s="60"/>
      <c r="M45" s="60"/>
      <c r="N45" s="54"/>
      <c r="O45" s="54"/>
      <c r="P45" s="54"/>
      <c r="Q45" s="54"/>
      <c r="R45" s="54"/>
      <c r="S45" s="54"/>
      <c r="T45" s="54"/>
    </row>
    <row r="46" spans="2:24" s="3" customFormat="1" ht="18" customHeight="1">
      <c r="B46" s="29"/>
      <c r="F46" s="54"/>
      <c r="G46" s="54"/>
      <c r="H46" s="54"/>
      <c r="I46" s="54"/>
      <c r="J46" s="60"/>
      <c r="K46" s="60"/>
      <c r="L46" s="60"/>
      <c r="M46" s="60"/>
      <c r="N46" s="54"/>
      <c r="O46" s="54"/>
      <c r="P46" s="54"/>
      <c r="Q46" s="54"/>
      <c r="R46" s="54"/>
      <c r="S46" s="54"/>
      <c r="T46" s="54"/>
    </row>
    <row r="47" spans="2:24" s="3" customFormat="1" ht="18" customHeight="1">
      <c r="F47" s="54"/>
      <c r="G47" s="54"/>
      <c r="H47" s="54"/>
      <c r="I47" s="54"/>
      <c r="J47" s="60"/>
      <c r="K47" s="60"/>
      <c r="L47" s="60"/>
      <c r="M47" s="60"/>
      <c r="N47" s="54"/>
      <c r="O47" s="54"/>
      <c r="P47" s="54"/>
      <c r="Q47" s="54"/>
      <c r="R47" s="54"/>
      <c r="S47" s="54"/>
      <c r="T47" s="54"/>
    </row>
    <row r="48" spans="2:24" s="3" customFormat="1" ht="18" customHeight="1">
      <c r="B48" s="4"/>
      <c r="F48" s="54"/>
      <c r="G48" s="54"/>
      <c r="H48" s="54"/>
      <c r="I48" s="54"/>
      <c r="J48" s="60"/>
      <c r="K48" s="60"/>
      <c r="L48" s="60"/>
      <c r="M48" s="60"/>
      <c r="N48" s="54"/>
      <c r="O48" s="54"/>
      <c r="P48" s="54"/>
      <c r="Q48" s="54"/>
      <c r="R48" s="54"/>
      <c r="S48" s="54"/>
      <c r="T48" s="54"/>
    </row>
    <row r="49" spans="6:20" ht="18" customHeight="1">
      <c r="F49" s="35"/>
      <c r="G49" s="35"/>
      <c r="H49" s="35"/>
      <c r="I49" s="35"/>
      <c r="J49" s="61"/>
      <c r="K49" s="61"/>
      <c r="L49" s="61"/>
      <c r="M49" s="61"/>
      <c r="N49" s="35"/>
      <c r="O49" s="35"/>
      <c r="P49" s="35"/>
      <c r="Q49" s="35"/>
      <c r="R49" s="35"/>
      <c r="S49" s="35"/>
      <c r="T49" s="35"/>
    </row>
    <row r="50" spans="6:20" ht="18" customHeight="1">
      <c r="F50" s="35"/>
      <c r="G50" s="35"/>
      <c r="H50" s="35"/>
      <c r="I50" s="35"/>
      <c r="J50" s="61"/>
      <c r="K50" s="61"/>
      <c r="L50" s="61"/>
      <c r="M50" s="61"/>
      <c r="N50" s="35"/>
      <c r="O50" s="35"/>
      <c r="P50" s="35"/>
      <c r="Q50" s="35"/>
      <c r="R50" s="35"/>
      <c r="S50" s="35"/>
      <c r="T50" s="35"/>
    </row>
    <row r="51" spans="6:20" ht="18" customHeight="1">
      <c r="F51" s="35"/>
      <c r="G51" s="35"/>
      <c r="H51" s="35"/>
      <c r="I51" s="35"/>
      <c r="J51" s="61"/>
      <c r="K51" s="61"/>
      <c r="L51" s="61"/>
      <c r="M51" s="61"/>
      <c r="N51" s="35"/>
      <c r="O51" s="35"/>
      <c r="P51" s="35"/>
      <c r="Q51" s="35"/>
      <c r="R51" s="35"/>
      <c r="S51" s="35"/>
      <c r="T51" s="35"/>
    </row>
    <row r="52" spans="6:20" ht="18" customHeight="1">
      <c r="F52" s="35"/>
      <c r="G52" s="35"/>
      <c r="H52" s="35"/>
      <c r="I52" s="35"/>
      <c r="J52" s="61"/>
      <c r="K52" s="61"/>
      <c r="L52" s="61"/>
      <c r="M52" s="61"/>
      <c r="N52" s="35"/>
      <c r="O52" s="35"/>
      <c r="P52" s="35"/>
      <c r="Q52" s="35"/>
      <c r="R52" s="35"/>
      <c r="S52" s="35"/>
      <c r="T52" s="35"/>
    </row>
    <row r="53" spans="6:20" ht="18" customHeight="1">
      <c r="F53" s="35"/>
      <c r="G53" s="35"/>
      <c r="H53" s="35"/>
      <c r="I53" s="35"/>
      <c r="J53" s="61"/>
      <c r="K53" s="61"/>
      <c r="L53" s="61"/>
      <c r="M53" s="61"/>
      <c r="N53" s="35"/>
      <c r="O53" s="35"/>
      <c r="P53" s="35"/>
      <c r="Q53" s="35"/>
      <c r="R53" s="35"/>
      <c r="S53" s="35"/>
      <c r="T53" s="35"/>
    </row>
    <row r="54" spans="6:20" ht="18" customHeight="1">
      <c r="F54" s="35"/>
      <c r="G54" s="35"/>
      <c r="H54" s="35"/>
      <c r="I54" s="35"/>
      <c r="J54" s="61"/>
      <c r="K54" s="61"/>
      <c r="L54" s="61"/>
      <c r="M54" s="61"/>
      <c r="N54" s="35"/>
      <c r="O54" s="35"/>
      <c r="P54" s="35"/>
      <c r="Q54" s="35"/>
      <c r="R54" s="35"/>
      <c r="S54" s="35"/>
      <c r="T54" s="35"/>
    </row>
    <row r="55" spans="6:20" ht="18" customHeight="1">
      <c r="F55" s="35"/>
      <c r="G55" s="35"/>
      <c r="H55" s="35"/>
      <c r="I55" s="35"/>
      <c r="J55" s="61"/>
      <c r="K55" s="61"/>
      <c r="L55" s="61"/>
      <c r="M55" s="61"/>
      <c r="N55" s="35"/>
      <c r="O55" s="35"/>
      <c r="P55" s="35"/>
      <c r="Q55" s="35"/>
      <c r="R55" s="35"/>
      <c r="S55" s="35"/>
      <c r="T55" s="35"/>
    </row>
    <row r="56" spans="6:20" ht="18" customHeight="1">
      <c r="F56" s="35"/>
      <c r="G56" s="35"/>
      <c r="H56" s="35"/>
      <c r="I56" s="35"/>
      <c r="J56" s="61"/>
      <c r="K56" s="61"/>
      <c r="L56" s="61"/>
      <c r="M56" s="61"/>
      <c r="N56" s="35"/>
      <c r="O56" s="35"/>
      <c r="P56" s="35"/>
      <c r="Q56" s="35"/>
      <c r="R56" s="35"/>
      <c r="S56" s="35"/>
      <c r="T56" s="35"/>
    </row>
    <row r="57" spans="6:20" ht="18" customHeight="1">
      <c r="F57" s="35"/>
      <c r="G57" s="35"/>
      <c r="H57" s="35"/>
      <c r="I57" s="35"/>
      <c r="J57" s="61"/>
      <c r="K57" s="61"/>
      <c r="L57" s="61"/>
      <c r="M57" s="61"/>
      <c r="N57" s="35"/>
      <c r="O57" s="35"/>
      <c r="P57" s="35"/>
      <c r="Q57" s="35"/>
      <c r="R57" s="35"/>
      <c r="S57" s="35"/>
      <c r="T57" s="35"/>
    </row>
    <row r="58" spans="6:20" ht="18" customHeight="1">
      <c r="F58" s="35"/>
      <c r="G58" s="35"/>
      <c r="H58" s="35"/>
      <c r="I58" s="35"/>
      <c r="J58" s="61"/>
      <c r="K58" s="61"/>
      <c r="L58" s="61"/>
      <c r="M58" s="61"/>
      <c r="N58" s="35"/>
      <c r="O58" s="35"/>
      <c r="P58" s="35"/>
      <c r="Q58" s="35"/>
      <c r="R58" s="35"/>
      <c r="S58" s="35"/>
      <c r="T58" s="35"/>
    </row>
    <row r="59" spans="6:20" ht="18" customHeight="1">
      <c r="F59" s="35"/>
      <c r="G59" s="35"/>
      <c r="H59" s="35"/>
      <c r="I59" s="35"/>
      <c r="J59" s="61"/>
      <c r="K59" s="61"/>
      <c r="L59" s="61"/>
      <c r="M59" s="61"/>
      <c r="N59" s="35"/>
      <c r="O59" s="35"/>
      <c r="P59" s="35"/>
      <c r="Q59" s="35"/>
      <c r="R59" s="35"/>
      <c r="S59" s="35"/>
      <c r="T59" s="35"/>
    </row>
    <row r="60" spans="6:20" ht="18" customHeight="1">
      <c r="F60" s="35"/>
      <c r="G60" s="35"/>
      <c r="H60" s="35"/>
      <c r="I60" s="35"/>
      <c r="J60" s="61"/>
      <c r="K60" s="61"/>
      <c r="L60" s="61"/>
      <c r="M60" s="61"/>
      <c r="N60" s="35"/>
      <c r="O60" s="35"/>
      <c r="P60" s="35"/>
      <c r="Q60" s="35"/>
      <c r="R60" s="35"/>
      <c r="S60" s="35"/>
      <c r="T60" s="35"/>
    </row>
    <row r="61" spans="6:20" ht="18" customHeight="1">
      <c r="F61" s="35"/>
      <c r="G61" s="35"/>
      <c r="H61" s="35"/>
      <c r="I61" s="35"/>
      <c r="J61" s="61"/>
      <c r="K61" s="61"/>
      <c r="L61" s="61"/>
      <c r="M61" s="61"/>
      <c r="N61" s="35"/>
      <c r="O61" s="35"/>
      <c r="P61" s="35"/>
      <c r="Q61" s="35"/>
      <c r="R61" s="35"/>
      <c r="S61" s="35"/>
      <c r="T61" s="35"/>
    </row>
    <row r="62" spans="6:20" ht="18" customHeight="1">
      <c r="F62" s="35"/>
      <c r="G62" s="35"/>
      <c r="H62" s="35"/>
      <c r="I62" s="35"/>
      <c r="J62" s="61"/>
      <c r="K62" s="61"/>
      <c r="L62" s="61"/>
      <c r="M62" s="61"/>
      <c r="N62" s="35"/>
      <c r="O62" s="35"/>
      <c r="P62" s="35"/>
      <c r="Q62" s="35"/>
      <c r="R62" s="35"/>
      <c r="S62" s="35"/>
      <c r="T62" s="35"/>
    </row>
    <row r="63" spans="6:20" ht="18" customHeight="1">
      <c r="F63" s="35"/>
      <c r="G63" s="35"/>
      <c r="H63" s="35"/>
      <c r="I63" s="35"/>
      <c r="J63" s="61"/>
      <c r="K63" s="61"/>
      <c r="L63" s="61"/>
      <c r="M63" s="61"/>
      <c r="N63" s="35"/>
      <c r="O63" s="35"/>
      <c r="P63" s="35"/>
      <c r="Q63" s="35"/>
      <c r="R63" s="35"/>
      <c r="S63" s="35"/>
      <c r="T63" s="35"/>
    </row>
  </sheetData>
  <mergeCells count="8">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1:AA62"/>
  <sheetViews>
    <sheetView showGridLines="0" zoomScaleNormal="100" zoomScaleSheetLayoutView="80" workbookViewId="0"/>
  </sheetViews>
  <sheetFormatPr baseColWidth="10" defaultColWidth="11.42578125" defaultRowHeight="15.75" customHeight="1"/>
  <cols>
    <col min="1" max="1" width="1.7109375" style="1" customWidth="1"/>
    <col min="2" max="2" width="16.42578125" style="1" customWidth="1"/>
    <col min="3" max="9" width="13.140625" style="1" customWidth="1"/>
    <col min="10" max="12" width="14.5703125" style="1" customWidth="1"/>
    <col min="13" max="13" width="8.28515625" style="1" customWidth="1"/>
    <col min="14" max="14" width="10.5703125" style="1" bestFit="1" customWidth="1"/>
    <col min="15" max="28" width="8.28515625" style="1" customWidth="1"/>
    <col min="29" max="16384" width="11.42578125" style="1"/>
  </cols>
  <sheetData>
    <row r="1" spans="2:26" ht="10.15" customHeight="1"/>
    <row r="2" spans="2:26" s="2" customFormat="1" ht="23.25" customHeight="1">
      <c r="B2" s="113" t="s">
        <v>77</v>
      </c>
      <c r="C2" s="113"/>
      <c r="D2" s="113"/>
      <c r="E2" s="113"/>
      <c r="F2" s="113"/>
      <c r="G2" s="113"/>
      <c r="H2" s="113"/>
      <c r="I2" s="113"/>
      <c r="J2" s="113"/>
      <c r="K2" s="113"/>
      <c r="L2" s="113"/>
      <c r="M2" s="7"/>
      <c r="N2" s="7"/>
      <c r="O2" s="7"/>
      <c r="Q2" s="9"/>
      <c r="R2" s="7"/>
      <c r="S2" s="7"/>
      <c r="T2" s="7"/>
      <c r="U2" s="7"/>
      <c r="V2" s="7"/>
      <c r="W2" s="7"/>
      <c r="Z2" s="8"/>
    </row>
    <row r="3" spans="2:26" ht="12" customHeight="1"/>
    <row r="4" spans="2:26" s="35" customFormat="1" ht="18.75" customHeight="1">
      <c r="B4" s="108" t="s">
        <v>56</v>
      </c>
      <c r="C4" s="112" t="s">
        <v>27</v>
      </c>
      <c r="D4" s="112"/>
      <c r="E4" s="112" t="s">
        <v>28</v>
      </c>
      <c r="F4" s="112"/>
      <c r="G4" s="112" t="s">
        <v>64</v>
      </c>
      <c r="H4" s="112"/>
      <c r="I4" s="112" t="s">
        <v>29</v>
      </c>
      <c r="J4" s="112"/>
      <c r="K4" s="112" t="s">
        <v>11</v>
      </c>
      <c r="L4" s="112"/>
    </row>
    <row r="5" spans="2:26" s="35" customFormat="1" ht="18.75" customHeight="1">
      <c r="B5" s="109"/>
      <c r="C5" s="91" t="s">
        <v>61</v>
      </c>
      <c r="D5" s="91" t="s">
        <v>62</v>
      </c>
      <c r="E5" s="91" t="s">
        <v>61</v>
      </c>
      <c r="F5" s="91" t="s">
        <v>62</v>
      </c>
      <c r="G5" s="91" t="s">
        <v>61</v>
      </c>
      <c r="H5" s="91" t="s">
        <v>62</v>
      </c>
      <c r="I5" s="91" t="s">
        <v>61</v>
      </c>
      <c r="J5" s="91" t="s">
        <v>62</v>
      </c>
      <c r="K5" s="91" t="s">
        <v>61</v>
      </c>
      <c r="L5" s="91" t="s">
        <v>62</v>
      </c>
    </row>
    <row r="6" spans="2:26" s="35" customFormat="1" ht="16.5" customHeight="1">
      <c r="B6" s="94" t="s">
        <v>30</v>
      </c>
      <c r="C6" s="95">
        <v>362356.58286912832</v>
      </c>
      <c r="D6" s="95">
        <v>97766.254994893097</v>
      </c>
      <c r="E6" s="95">
        <v>360063.94934152591</v>
      </c>
      <c r="F6" s="95">
        <v>77059.560293569666</v>
      </c>
      <c r="G6" s="95">
        <v>357146.85788702656</v>
      </c>
      <c r="H6" s="95">
        <v>142150.59435186422</v>
      </c>
      <c r="I6" s="95">
        <v>975042.66861131473</v>
      </c>
      <c r="J6" s="95">
        <v>2048711.4075397276</v>
      </c>
      <c r="K6" s="95">
        <v>2054610.0587089951</v>
      </c>
      <c r="L6" s="95">
        <v>2365687.8171800547</v>
      </c>
      <c r="N6" s="83"/>
      <c r="O6" s="84"/>
    </row>
    <row r="7" spans="2:26" s="35" customFormat="1" ht="16.5" customHeight="1">
      <c r="B7" s="81" t="s">
        <v>49</v>
      </c>
      <c r="C7" s="46">
        <v>32377.747866200476</v>
      </c>
      <c r="D7" s="46">
        <v>7860.2218773748191</v>
      </c>
      <c r="E7" s="46">
        <v>31739.165308072639</v>
      </c>
      <c r="F7" s="46">
        <v>5565.7202954491659</v>
      </c>
      <c r="G7" s="46">
        <v>26445.324514245662</v>
      </c>
      <c r="H7" s="46">
        <v>11186.089558136575</v>
      </c>
      <c r="I7" s="46">
        <v>77423.476898510737</v>
      </c>
      <c r="J7" s="46">
        <v>176272.65156660945</v>
      </c>
      <c r="K7" s="46">
        <v>167985.71458702974</v>
      </c>
      <c r="L7" s="46">
        <v>200884.68329756957</v>
      </c>
      <c r="N7" s="85"/>
      <c r="O7" s="84"/>
    </row>
    <row r="8" spans="2:26" s="35" customFormat="1" ht="16.5" customHeight="1">
      <c r="B8" s="63" t="s">
        <v>46</v>
      </c>
      <c r="C8" s="47">
        <v>799.29904060503316</v>
      </c>
      <c r="D8" s="82">
        <v>290.57624199058529</v>
      </c>
      <c r="E8" s="47">
        <v>555.98380523297578</v>
      </c>
      <c r="F8" s="82">
        <v>185.642788678969</v>
      </c>
      <c r="G8" s="47">
        <v>605.95581266595354</v>
      </c>
      <c r="H8" s="102" t="s">
        <v>78</v>
      </c>
      <c r="I8" s="47">
        <v>2129.033025774771</v>
      </c>
      <c r="J8" s="47">
        <v>4512.9057480630054</v>
      </c>
      <c r="K8" s="47">
        <v>4090.2716842787336</v>
      </c>
      <c r="L8" s="47">
        <v>5130.6674060062014</v>
      </c>
      <c r="N8" s="85"/>
      <c r="O8" s="84"/>
    </row>
    <row r="9" spans="2:26" s="35" customFormat="1" ht="16.5" customHeight="1">
      <c r="B9" s="63" t="s">
        <v>45</v>
      </c>
      <c r="C9" s="47">
        <v>3335.6865027448862</v>
      </c>
      <c r="D9" s="47">
        <v>655.73284568314943</v>
      </c>
      <c r="E9" s="47">
        <v>2157.785738278023</v>
      </c>
      <c r="F9" s="47">
        <v>650.89276489185738</v>
      </c>
      <c r="G9" s="47">
        <v>1877.3637174242867</v>
      </c>
      <c r="H9" s="47">
        <v>1090.5544346423021</v>
      </c>
      <c r="I9" s="47">
        <v>5518.7998194516549</v>
      </c>
      <c r="J9" s="47">
        <v>13145.792741276546</v>
      </c>
      <c r="K9" s="47">
        <v>12889.635777898855</v>
      </c>
      <c r="L9" s="47">
        <v>15542.972786493854</v>
      </c>
      <c r="N9" s="85"/>
      <c r="O9" s="84"/>
    </row>
    <row r="10" spans="2:26" s="35" customFormat="1" ht="16.5" customHeight="1">
      <c r="B10" s="63" t="s">
        <v>32</v>
      </c>
      <c r="C10" s="47">
        <v>53735.609496014433</v>
      </c>
      <c r="D10" s="47">
        <v>13943.157398826555</v>
      </c>
      <c r="E10" s="47">
        <v>47063.515177924375</v>
      </c>
      <c r="F10" s="47">
        <v>10799.335867832962</v>
      </c>
      <c r="G10" s="47">
        <v>47264.751978037239</v>
      </c>
      <c r="H10" s="47">
        <v>21491.549398365791</v>
      </c>
      <c r="I10" s="47">
        <v>109339.61189442319</v>
      </c>
      <c r="J10" s="47">
        <v>239962.43755462824</v>
      </c>
      <c r="K10" s="47">
        <v>257403.48854639943</v>
      </c>
      <c r="L10" s="47">
        <v>286196.48021965416</v>
      </c>
      <c r="N10" s="85"/>
      <c r="O10" s="84"/>
    </row>
    <row r="11" spans="2:26" s="35" customFormat="1" ht="16.5" customHeight="1">
      <c r="B11" s="63" t="s">
        <v>43</v>
      </c>
      <c r="C11" s="47">
        <v>12287.464240217352</v>
      </c>
      <c r="D11" s="47">
        <v>3559.5510690424799</v>
      </c>
      <c r="E11" s="47">
        <v>14312.827665714824</v>
      </c>
      <c r="F11" s="47">
        <v>2683.9635715647601</v>
      </c>
      <c r="G11" s="47">
        <v>10993.711874222723</v>
      </c>
      <c r="H11" s="47">
        <v>4359.3250346900104</v>
      </c>
      <c r="I11" s="47">
        <v>29291.437029304288</v>
      </c>
      <c r="J11" s="47">
        <v>63667.505850905327</v>
      </c>
      <c r="K11" s="47">
        <v>66885.440809459236</v>
      </c>
      <c r="L11" s="47">
        <v>74270.345526202509</v>
      </c>
      <c r="N11" s="85"/>
      <c r="O11" s="84"/>
    </row>
    <row r="12" spans="2:26" s="35" customFormat="1" ht="16.5" customHeight="1">
      <c r="B12" s="63" t="s">
        <v>42</v>
      </c>
      <c r="C12" s="47">
        <v>7012.5974958120087</v>
      </c>
      <c r="D12" s="47">
        <v>3107.3200771313659</v>
      </c>
      <c r="E12" s="47">
        <v>6888.0669076627537</v>
      </c>
      <c r="F12" s="47">
        <v>2419.0155834258039</v>
      </c>
      <c r="G12" s="47">
        <v>8397.3596709244866</v>
      </c>
      <c r="H12" s="47">
        <v>4185.3776760753535</v>
      </c>
      <c r="I12" s="47">
        <v>23685.636435759556</v>
      </c>
      <c r="J12" s="47">
        <v>39955.842042828684</v>
      </c>
      <c r="K12" s="47">
        <v>45983.66051015877</v>
      </c>
      <c r="L12" s="47">
        <v>49667.555379461279</v>
      </c>
      <c r="N12" s="85"/>
      <c r="O12" s="84"/>
    </row>
    <row r="13" spans="2:26" s="35" customFormat="1" ht="16.5" customHeight="1">
      <c r="B13" s="63" t="s">
        <v>40</v>
      </c>
      <c r="C13" s="47">
        <v>13346.263833685403</v>
      </c>
      <c r="D13" s="47">
        <v>2665.1443416293378</v>
      </c>
      <c r="E13" s="47">
        <v>17221.853263218243</v>
      </c>
      <c r="F13" s="47">
        <v>2410.0475416333602</v>
      </c>
      <c r="G13" s="47">
        <v>16068.476871300594</v>
      </c>
      <c r="H13" s="47">
        <v>5238.2133439066884</v>
      </c>
      <c r="I13" s="47">
        <v>32655.654538005172</v>
      </c>
      <c r="J13" s="47">
        <v>79926.208658246673</v>
      </c>
      <c r="K13" s="47">
        <v>79292.248506209304</v>
      </c>
      <c r="L13" s="47">
        <v>90239.613885416271</v>
      </c>
      <c r="N13" s="85"/>
      <c r="O13" s="84"/>
    </row>
    <row r="14" spans="2:26" s="35" customFormat="1" ht="16.5" customHeight="1">
      <c r="B14" s="63" t="s">
        <v>54</v>
      </c>
      <c r="C14" s="47">
        <v>11491.732860507576</v>
      </c>
      <c r="D14" s="47">
        <v>5811.773785531168</v>
      </c>
      <c r="E14" s="47">
        <v>12971.27236459049</v>
      </c>
      <c r="F14" s="47">
        <v>4661.3214340965751</v>
      </c>
      <c r="G14" s="47">
        <v>21300.542987719418</v>
      </c>
      <c r="H14" s="47">
        <v>7445.0761950114374</v>
      </c>
      <c r="I14" s="47">
        <v>54573.324451653352</v>
      </c>
      <c r="J14" s="47">
        <v>91014.371328198045</v>
      </c>
      <c r="K14" s="47">
        <v>100336.87266447076</v>
      </c>
      <c r="L14" s="47">
        <v>108932.54274283728</v>
      </c>
      <c r="N14" s="85"/>
      <c r="O14" s="84"/>
    </row>
    <row r="15" spans="2:26" s="35" customFormat="1" ht="16.5" customHeight="1">
      <c r="B15" s="63" t="s">
        <v>38</v>
      </c>
      <c r="C15" s="47">
        <v>1860.2372291169156</v>
      </c>
      <c r="D15" s="47">
        <v>409.96125794600897</v>
      </c>
      <c r="E15" s="47">
        <v>1700.3732574052422</v>
      </c>
      <c r="F15" s="47">
        <v>307.95626564397429</v>
      </c>
      <c r="G15" s="47">
        <v>1526.2025513693379</v>
      </c>
      <c r="H15" s="47">
        <v>677.45243031335906</v>
      </c>
      <c r="I15" s="47">
        <v>4791.263637060636</v>
      </c>
      <c r="J15" s="47">
        <v>10095.088439560106</v>
      </c>
      <c r="K15" s="47">
        <v>9878.076674952139</v>
      </c>
      <c r="L15" s="47">
        <v>11490.458393463457</v>
      </c>
      <c r="N15" s="85"/>
      <c r="O15" s="84"/>
    </row>
    <row r="16" spans="2:26" s="35" customFormat="1" ht="16.5" customHeight="1">
      <c r="B16" s="63" t="s">
        <v>48</v>
      </c>
      <c r="C16" s="47">
        <v>10365.378786365511</v>
      </c>
      <c r="D16" s="47">
        <v>2628.6505492234432</v>
      </c>
      <c r="E16" s="47">
        <v>8321.7288986151034</v>
      </c>
      <c r="F16" s="47">
        <v>1877.7156890359643</v>
      </c>
      <c r="G16" s="47">
        <v>6960.9174099445936</v>
      </c>
      <c r="H16" s="47">
        <v>2795.3226319366881</v>
      </c>
      <c r="I16" s="47">
        <v>22438.340906159829</v>
      </c>
      <c r="J16" s="47">
        <v>50944.881126248882</v>
      </c>
      <c r="K16" s="47">
        <v>48086.366001085094</v>
      </c>
      <c r="L16" s="47">
        <v>58246.569996444967</v>
      </c>
      <c r="N16" s="85"/>
      <c r="O16" s="84"/>
    </row>
    <row r="17" spans="2:15" s="35" customFormat="1" ht="16.5" customHeight="1">
      <c r="B17" s="63" t="s">
        <v>55</v>
      </c>
      <c r="C17" s="47">
        <v>2250.5451857477233</v>
      </c>
      <c r="D17" s="47">
        <v>953.28843800246932</v>
      </c>
      <c r="E17" s="47">
        <v>3470.0113288172533</v>
      </c>
      <c r="F17" s="47">
        <v>530.14006267900504</v>
      </c>
      <c r="G17" s="47">
        <v>2947.1076087871002</v>
      </c>
      <c r="H17" s="47">
        <v>1028.260319121734</v>
      </c>
      <c r="I17" s="47">
        <v>6924.2134887865295</v>
      </c>
      <c r="J17" s="47">
        <v>15768.534918809855</v>
      </c>
      <c r="K17" s="47">
        <v>15591.877612138616</v>
      </c>
      <c r="L17" s="47">
        <v>18280.223738613066</v>
      </c>
      <c r="N17" s="86"/>
      <c r="O17" s="84"/>
    </row>
    <row r="18" spans="2:15" s="35" customFormat="1" ht="16.5" customHeight="1">
      <c r="B18" s="63" t="s">
        <v>33</v>
      </c>
      <c r="C18" s="47">
        <v>22988.385294257674</v>
      </c>
      <c r="D18" s="47">
        <v>5192.9114837757425</v>
      </c>
      <c r="E18" s="47">
        <v>18686.225850718474</v>
      </c>
      <c r="F18" s="47">
        <v>3791.3340305637685</v>
      </c>
      <c r="G18" s="47">
        <v>16089.301805546873</v>
      </c>
      <c r="H18" s="47">
        <v>7591.6584561130667</v>
      </c>
      <c r="I18" s="47">
        <v>48903.769340998493</v>
      </c>
      <c r="J18" s="47">
        <v>104283.39798786973</v>
      </c>
      <c r="K18" s="47">
        <v>106667.68229152185</v>
      </c>
      <c r="L18" s="47">
        <v>120859.30195832222</v>
      </c>
      <c r="N18" s="85"/>
      <c r="O18" s="84"/>
    </row>
    <row r="19" spans="2:15" s="35" customFormat="1" ht="16.5" customHeight="1">
      <c r="B19" s="63" t="s">
        <v>53</v>
      </c>
      <c r="C19" s="47">
        <v>5164.203567308994</v>
      </c>
      <c r="D19" s="47">
        <v>1818.7982612364726</v>
      </c>
      <c r="E19" s="47">
        <v>7303.3103203723749</v>
      </c>
      <c r="F19" s="47">
        <v>1437.6023139271681</v>
      </c>
      <c r="G19" s="47">
        <v>8550.7302791246257</v>
      </c>
      <c r="H19" s="47">
        <v>2856.0116851887287</v>
      </c>
      <c r="I19" s="47">
        <v>18642.011808586172</v>
      </c>
      <c r="J19" s="47">
        <v>37654.571697121712</v>
      </c>
      <c r="K19" s="47">
        <v>39660.255975392145</v>
      </c>
      <c r="L19" s="47">
        <v>43766.983957474084</v>
      </c>
      <c r="N19" s="85"/>
      <c r="O19" s="84"/>
    </row>
    <row r="20" spans="2:15" s="35" customFormat="1" ht="16.5" customHeight="1">
      <c r="B20" s="63" t="s">
        <v>37</v>
      </c>
      <c r="C20" s="47">
        <v>2233.0738108705987</v>
      </c>
      <c r="D20" s="47">
        <v>704.55314257348095</v>
      </c>
      <c r="E20" s="47">
        <v>1705.3416604430122</v>
      </c>
      <c r="F20" s="47">
        <v>385.78970118239334</v>
      </c>
      <c r="G20" s="47">
        <v>1477.7581588202572</v>
      </c>
      <c r="H20" s="47">
        <v>670.63254452240119</v>
      </c>
      <c r="I20" s="47">
        <v>5145.3705638263473</v>
      </c>
      <c r="J20" s="47">
        <v>11359.736462542091</v>
      </c>
      <c r="K20" s="47">
        <v>10561.544193960215</v>
      </c>
      <c r="L20" s="47">
        <v>13120.711850820366</v>
      </c>
      <c r="N20" s="85"/>
      <c r="O20" s="84"/>
    </row>
    <row r="21" spans="2:15" s="35" customFormat="1" ht="16.5" customHeight="1">
      <c r="B21" s="63" t="s">
        <v>36</v>
      </c>
      <c r="C21" s="47">
        <v>2426.4165714928404</v>
      </c>
      <c r="D21" s="47">
        <v>537.58869926195825</v>
      </c>
      <c r="E21" s="47">
        <v>1570.8354716213555</v>
      </c>
      <c r="F21" s="47">
        <v>151.95832465557928</v>
      </c>
      <c r="G21" s="47">
        <v>1450.9983715171043</v>
      </c>
      <c r="H21" s="47">
        <v>645.56277102251829</v>
      </c>
      <c r="I21" s="47">
        <v>4439.8853639052095</v>
      </c>
      <c r="J21" s="47">
        <v>9810.9886999379105</v>
      </c>
      <c r="K21" s="47">
        <v>9888.1357785365144</v>
      </c>
      <c r="L21" s="47">
        <v>11146.098494877968</v>
      </c>
      <c r="N21" s="85"/>
      <c r="O21" s="84"/>
    </row>
    <row r="22" spans="2:15" s="35" customFormat="1" ht="16.5" customHeight="1">
      <c r="B22" s="63" t="s">
        <v>47</v>
      </c>
      <c r="C22" s="47">
        <v>25206.226088291634</v>
      </c>
      <c r="D22" s="47">
        <v>5143.446017851752</v>
      </c>
      <c r="E22" s="47">
        <v>22144.378112152375</v>
      </c>
      <c r="F22" s="47">
        <v>3466.1517757851925</v>
      </c>
      <c r="G22" s="47">
        <v>19438.267132911285</v>
      </c>
      <c r="H22" s="47">
        <v>6703.5829028392354</v>
      </c>
      <c r="I22" s="47">
        <v>57236.535980444736</v>
      </c>
      <c r="J22" s="47">
        <v>131722.40506332676</v>
      </c>
      <c r="K22" s="47">
        <v>124025.40731379976</v>
      </c>
      <c r="L22" s="47">
        <v>147035.5857598031</v>
      </c>
      <c r="N22" s="85"/>
      <c r="O22" s="84"/>
    </row>
    <row r="23" spans="2:15" s="35" customFormat="1" ht="16.5" customHeight="1">
      <c r="B23" s="63" t="s">
        <v>44</v>
      </c>
      <c r="C23" s="47">
        <v>3882.5908605485765</v>
      </c>
      <c r="D23" s="47">
        <v>829.69614546115406</v>
      </c>
      <c r="E23" s="47">
        <v>3524.2057343770593</v>
      </c>
      <c r="F23" s="47">
        <v>250.77274182447331</v>
      </c>
      <c r="G23" s="47">
        <v>3004.5082574506569</v>
      </c>
      <c r="H23" s="47">
        <v>1425.5007022248844</v>
      </c>
      <c r="I23" s="47">
        <v>9110.732155180438</v>
      </c>
      <c r="J23" s="47">
        <v>19992.854074127605</v>
      </c>
      <c r="K23" s="47">
        <v>19522.037007556715</v>
      </c>
      <c r="L23" s="47">
        <v>22498.823663638115</v>
      </c>
      <c r="N23" s="85"/>
      <c r="O23" s="84"/>
    </row>
    <row r="24" spans="2:15" s="35" customFormat="1" ht="16.5" customHeight="1">
      <c r="B24" s="63" t="s">
        <v>41</v>
      </c>
      <c r="C24" s="47">
        <v>12501.669365416263</v>
      </c>
      <c r="D24" s="47">
        <v>2908.5965129644428</v>
      </c>
      <c r="E24" s="47">
        <v>12324.261211395082</v>
      </c>
      <c r="F24" s="47">
        <v>2511.5167643381114</v>
      </c>
      <c r="G24" s="47">
        <v>9574.5048783322327</v>
      </c>
      <c r="H24" s="47">
        <v>4182.680549798336</v>
      </c>
      <c r="I24" s="47">
        <v>30454.787730325475</v>
      </c>
      <c r="J24" s="47">
        <v>67781.479203125447</v>
      </c>
      <c r="K24" s="47">
        <v>64855.223185469069</v>
      </c>
      <c r="L24" s="47">
        <v>77384.273030226352</v>
      </c>
      <c r="N24" s="85"/>
      <c r="O24" s="84"/>
    </row>
    <row r="25" spans="2:15" s="35" customFormat="1" ht="16.5" customHeight="1">
      <c r="B25" s="63" t="s">
        <v>35</v>
      </c>
      <c r="C25" s="47">
        <v>8996.4299684860925</v>
      </c>
      <c r="D25" s="47">
        <v>1667.7863176119815</v>
      </c>
      <c r="E25" s="47">
        <v>6074.9210578265274</v>
      </c>
      <c r="F25" s="47">
        <v>1298.5276888465301</v>
      </c>
      <c r="G25" s="47">
        <v>4786.8840386876736</v>
      </c>
      <c r="H25" s="47">
        <v>1983.1514037455338</v>
      </c>
      <c r="I25" s="47">
        <v>19412.394164174519</v>
      </c>
      <c r="J25" s="47">
        <v>45088.44859801139</v>
      </c>
      <c r="K25" s="47">
        <v>39270.629229174781</v>
      </c>
      <c r="L25" s="47">
        <v>50037.914008215441</v>
      </c>
      <c r="N25" s="85"/>
      <c r="O25" s="84"/>
    </row>
    <row r="26" spans="2:15" s="35" customFormat="1" ht="16.5" customHeight="1">
      <c r="B26" s="63" t="s">
        <v>50</v>
      </c>
      <c r="C26" s="47">
        <v>14458.445668984699</v>
      </c>
      <c r="D26" s="47">
        <v>2742.0655209688171</v>
      </c>
      <c r="E26" s="47">
        <v>11657.654236770486</v>
      </c>
      <c r="F26" s="47">
        <v>2020.7272908686921</v>
      </c>
      <c r="G26" s="47">
        <v>10438.561740936584</v>
      </c>
      <c r="H26" s="47">
        <v>3992.4981904199908</v>
      </c>
      <c r="I26" s="47">
        <v>31323.615406497378</v>
      </c>
      <c r="J26" s="47">
        <v>73330.191944447739</v>
      </c>
      <c r="K26" s="47">
        <v>67878.2770531891</v>
      </c>
      <c r="L26" s="47">
        <v>82085.482946705219</v>
      </c>
      <c r="N26" s="85"/>
      <c r="O26" s="84"/>
    </row>
    <row r="27" spans="2:15" s="35" customFormat="1" ht="16.5" customHeight="1">
      <c r="B27" s="63" t="s">
        <v>51</v>
      </c>
      <c r="C27" s="47">
        <v>11427.396497815551</v>
      </c>
      <c r="D27" s="47">
        <v>3673.4701417897359</v>
      </c>
      <c r="E27" s="47">
        <v>12970.667988938927</v>
      </c>
      <c r="F27" s="47">
        <v>3586.5500999548963</v>
      </c>
      <c r="G27" s="47">
        <v>10552.486674257938</v>
      </c>
      <c r="H27" s="47">
        <v>3555.4879323939308</v>
      </c>
      <c r="I27" s="47">
        <v>34563.843292646663</v>
      </c>
      <c r="J27" s="47">
        <v>72401.862779218121</v>
      </c>
      <c r="K27" s="47">
        <v>69514.394453659348</v>
      </c>
      <c r="L27" s="47">
        <v>83217.370953356716</v>
      </c>
      <c r="N27" s="85"/>
      <c r="O27" s="84"/>
    </row>
    <row r="28" spans="2:15" s="35" customFormat="1" ht="16.5" customHeight="1">
      <c r="B28" s="63" t="s">
        <v>34</v>
      </c>
      <c r="C28" s="47">
        <v>2358.7945327844918</v>
      </c>
      <c r="D28" s="47">
        <v>417.90945663066111</v>
      </c>
      <c r="E28" s="47">
        <v>1404.222878931103</v>
      </c>
      <c r="F28" s="47">
        <v>256.86098316060605</v>
      </c>
      <c r="G28" s="47">
        <v>958.96619371611007</v>
      </c>
      <c r="H28" s="47">
        <v>676.49587612182756</v>
      </c>
      <c r="I28" s="47">
        <v>3964.5779637525661</v>
      </c>
      <c r="J28" s="47">
        <v>9337.5150012421745</v>
      </c>
      <c r="K28" s="47">
        <v>8686.5615691842722</v>
      </c>
      <c r="L28" s="47">
        <v>10688.781317155264</v>
      </c>
      <c r="N28" s="85"/>
      <c r="O28" s="84"/>
    </row>
    <row r="29" spans="2:15" s="35" customFormat="1" ht="16.5" customHeight="1">
      <c r="B29" s="63" t="s">
        <v>52</v>
      </c>
      <c r="C29" s="47">
        <v>23606.99331086412</v>
      </c>
      <c r="D29" s="47">
        <v>8354.6634151736325</v>
      </c>
      <c r="E29" s="47">
        <v>29660.686412897845</v>
      </c>
      <c r="F29" s="47">
        <v>6651.9134963614752</v>
      </c>
      <c r="G29" s="47">
        <v>37458.011396716734</v>
      </c>
      <c r="H29" s="47">
        <v>12203.706217942059</v>
      </c>
      <c r="I29" s="47">
        <v>93844.369691653672</v>
      </c>
      <c r="J29" s="47">
        <v>179068.97700862639</v>
      </c>
      <c r="K29" s="47">
        <v>184570.06081213185</v>
      </c>
      <c r="L29" s="47">
        <v>206279.26013810327</v>
      </c>
      <c r="N29" s="85"/>
      <c r="O29" s="84"/>
    </row>
    <row r="30" spans="2:15" s="35" customFormat="1" ht="16.5" customHeight="1">
      <c r="B30" s="65" t="s">
        <v>23</v>
      </c>
      <c r="C30" s="66">
        <v>12990.302132786244</v>
      </c>
      <c r="D30" s="66">
        <v>3192.6033960050327</v>
      </c>
      <c r="E30" s="66">
        <v>15373.328258842399</v>
      </c>
      <c r="F30" s="66">
        <v>2285.7231694308484</v>
      </c>
      <c r="G30" s="66">
        <v>15617.560309980527</v>
      </c>
      <c r="H30" s="66">
        <v>3891.3702443733441</v>
      </c>
      <c r="I30" s="66">
        <v>34174.158121209752</v>
      </c>
      <c r="J30" s="66">
        <v>81717.370590662031</v>
      </c>
      <c r="K30" s="66">
        <v>78155.348822818894</v>
      </c>
      <c r="L30" s="66">
        <v>91087.067400471409</v>
      </c>
      <c r="M30" s="45"/>
      <c r="N30" s="85"/>
      <c r="O30" s="84"/>
    </row>
    <row r="31" spans="2:15" s="35" customFormat="1" ht="16.5" customHeight="1">
      <c r="B31" s="63" t="s">
        <v>39</v>
      </c>
      <c r="C31" s="47">
        <v>5647.3382561263616</v>
      </c>
      <c r="D31" s="47">
        <v>1405.1664653795494</v>
      </c>
      <c r="E31" s="47">
        <v>4510.2011865126242</v>
      </c>
      <c r="F31" s="47">
        <v>1042.0700705326763</v>
      </c>
      <c r="G31" s="47">
        <v>4277.1520577794208</v>
      </c>
      <c r="H31" s="47">
        <v>1254.6686555697418</v>
      </c>
      <c r="I31" s="47">
        <v>16837.443874484459</v>
      </c>
      <c r="J31" s="47">
        <v>34276.018039964234</v>
      </c>
      <c r="K31" s="47">
        <v>31272.135374902853</v>
      </c>
      <c r="L31" s="47">
        <v>37977.92323144625</v>
      </c>
      <c r="N31" s="85"/>
      <c r="O31" s="84"/>
    </row>
    <row r="32" spans="2:15" s="35" customFormat="1" ht="16.5" customHeight="1">
      <c r="B32" s="64" t="s">
        <v>31</v>
      </c>
      <c r="C32" s="39">
        <v>59605.754406076871</v>
      </c>
      <c r="D32" s="39">
        <v>17291.622135827303</v>
      </c>
      <c r="E32" s="39">
        <v>64751.125244194394</v>
      </c>
      <c r="F32" s="39">
        <v>15830.309977204834</v>
      </c>
      <c r="G32" s="39">
        <v>69083.451594607177</v>
      </c>
      <c r="H32" s="39">
        <v>30878.822570115019</v>
      </c>
      <c r="I32" s="39">
        <v>198218.3810287391</v>
      </c>
      <c r="J32" s="39">
        <v>385619.37041412882</v>
      </c>
      <c r="K32" s="39">
        <v>391658.71227361704</v>
      </c>
      <c r="L32" s="39">
        <v>449620.12509727606</v>
      </c>
      <c r="N32" s="85"/>
      <c r="O32" s="84"/>
    </row>
    <row r="33" spans="2:13" s="42" customFormat="1" ht="5.25" customHeight="1">
      <c r="B33" s="4"/>
    </row>
    <row r="34" spans="2:13" s="5" customFormat="1" ht="15" customHeight="1">
      <c r="B34" s="43" t="s">
        <v>12</v>
      </c>
      <c r="C34" s="6"/>
      <c r="D34" s="6"/>
      <c r="E34" s="6"/>
      <c r="F34" s="6"/>
      <c r="G34" s="6"/>
      <c r="H34" s="6"/>
      <c r="I34" s="6"/>
    </row>
    <row r="35" spans="2:13" s="42" customFormat="1" ht="5.25" customHeight="1">
      <c r="B35" s="4"/>
    </row>
    <row r="36" spans="2:13" s="42" customFormat="1" ht="15" customHeight="1">
      <c r="B36" s="44" t="s">
        <v>74</v>
      </c>
    </row>
    <row r="37" spans="2:13" s="96" customFormat="1" ht="5.25" customHeight="1">
      <c r="B37" s="97"/>
    </row>
    <row r="38" spans="2:13" s="96" customFormat="1" ht="12.75" customHeight="1">
      <c r="B38" s="97" t="s">
        <v>26</v>
      </c>
    </row>
    <row r="39" spans="2:13" s="96" customFormat="1" ht="5.25" customHeight="1">
      <c r="B39" s="97"/>
    </row>
    <row r="40" spans="2:13" s="98" customFormat="1" ht="29.25" customHeight="1">
      <c r="B40" s="106" t="s">
        <v>69</v>
      </c>
      <c r="C40" s="106"/>
      <c r="D40" s="106"/>
      <c r="E40" s="106"/>
      <c r="F40" s="106"/>
      <c r="G40" s="106"/>
      <c r="H40" s="106"/>
      <c r="I40" s="106"/>
      <c r="J40" s="106"/>
      <c r="K40" s="106"/>
      <c r="L40" s="106"/>
      <c r="M40" s="99"/>
    </row>
    <row r="41" spans="2:13" s="98" customFormat="1" ht="15.75" customHeight="1">
      <c r="B41" s="106" t="s">
        <v>73</v>
      </c>
      <c r="C41" s="106"/>
      <c r="D41" s="106"/>
      <c r="E41" s="106"/>
      <c r="F41" s="106"/>
      <c r="G41" s="106"/>
      <c r="H41" s="106"/>
      <c r="I41" s="106"/>
      <c r="J41" s="106"/>
      <c r="K41" s="106"/>
      <c r="L41" s="106"/>
      <c r="M41" s="99"/>
    </row>
    <row r="42" spans="2:13" s="42" customFormat="1" ht="5.25" customHeight="1">
      <c r="B42" s="44"/>
    </row>
    <row r="43" spans="2:13" s="42" customFormat="1" ht="15" customHeight="1">
      <c r="B43" s="4" t="s">
        <v>0</v>
      </c>
      <c r="D43" s="35"/>
      <c r="G43" s="5"/>
      <c r="H43" s="5"/>
    </row>
    <row r="44" spans="2:13" s="35" customFormat="1" ht="15.75" customHeight="1">
      <c r="F44" s="53"/>
    </row>
    <row r="45" spans="2:13" s="35" customFormat="1" ht="15.75" customHeight="1">
      <c r="C45" s="89"/>
      <c r="D45" s="90"/>
      <c r="E45" s="90"/>
    </row>
    <row r="46" spans="2:13" s="35" customFormat="1" ht="15.75" customHeight="1">
      <c r="C46" s="89"/>
      <c r="D46" s="90"/>
      <c r="E46" s="90"/>
    </row>
    <row r="47" spans="2:13" s="35" customFormat="1" ht="15.75" customHeight="1">
      <c r="C47" s="89"/>
      <c r="D47" s="90"/>
      <c r="E47" s="90"/>
    </row>
    <row r="48" spans="2:13" s="35" customFormat="1" ht="15.75" customHeight="1">
      <c r="C48" s="89"/>
      <c r="D48" s="90"/>
      <c r="E48" s="90"/>
    </row>
    <row r="49" spans="2:27" s="35" customFormat="1" ht="15.75" customHeight="1"/>
    <row r="50" spans="2:27" s="35" customFormat="1" ht="15.75" customHeight="1">
      <c r="C50" s="90"/>
      <c r="D50" s="90"/>
    </row>
    <row r="51" spans="2:27" s="35" customFormat="1" ht="15.75" customHeight="1">
      <c r="C51" s="89"/>
      <c r="D51" s="90"/>
      <c r="E51" s="90"/>
    </row>
    <row r="52" spans="2:27" s="35" customFormat="1" ht="15.75" customHeight="1">
      <c r="C52" s="89"/>
      <c r="D52" s="90"/>
      <c r="E52" s="90"/>
    </row>
    <row r="53" spans="2:27" s="35" customFormat="1" ht="15.75" customHeight="1">
      <c r="C53" s="89"/>
      <c r="D53" s="90"/>
      <c r="E53" s="90"/>
    </row>
    <row r="54" spans="2:27" s="35" customFormat="1" ht="15.75" customHeight="1">
      <c r="C54" s="89"/>
      <c r="D54" s="90"/>
      <c r="E54" s="90"/>
    </row>
    <row r="55" spans="2:27" s="35" customFormat="1" ht="15.75" customHeight="1"/>
    <row r="56" spans="2:27" s="35" customFormat="1" ht="15.75" customHeight="1"/>
    <row r="57" spans="2:27" s="3" customFormat="1" ht="5.25" customHeight="1"/>
    <row r="58" spans="2:27" s="5" customFormat="1" ht="15" customHeight="1">
      <c r="C58" s="6"/>
      <c r="D58" s="6"/>
      <c r="E58" s="6"/>
      <c r="F58" s="6"/>
      <c r="G58" s="6"/>
      <c r="H58" s="6"/>
      <c r="I58" s="6"/>
      <c r="J58" s="6"/>
      <c r="K58" s="6"/>
      <c r="L58" s="6"/>
      <c r="AA58" s="30"/>
    </row>
    <row r="59" spans="2:27" s="3" customFormat="1" ht="5.25" customHeight="1"/>
    <row r="60" spans="2:27" s="3" customFormat="1" ht="15" customHeight="1">
      <c r="B60" s="29"/>
    </row>
    <row r="61" spans="2:27" s="3" customFormat="1" ht="5.25" customHeight="1"/>
    <row r="62" spans="2:27" s="3" customFormat="1" ht="15" customHeight="1">
      <c r="B62" s="4"/>
    </row>
  </sheetData>
  <sortState xmlns:xlrd2="http://schemas.microsoft.com/office/spreadsheetml/2017/richdata2" ref="B7:Q33">
    <sortCondition ref="B7:B33"/>
  </sortState>
  <mergeCells count="9">
    <mergeCell ref="B41:L41"/>
    <mergeCell ref="B2:L2"/>
    <mergeCell ref="B4:B5"/>
    <mergeCell ref="C4:D4"/>
    <mergeCell ref="E4:F4"/>
    <mergeCell ref="G4:H4"/>
    <mergeCell ref="I4:J4"/>
    <mergeCell ref="K4:L4"/>
    <mergeCell ref="B40:L40"/>
  </mergeCells>
  <pageMargins left="0.70866141732283472" right="0.70866141732283472" top="0.74803149606299213" bottom="0.74803149606299213" header="0.31496062992125984" footer="0.31496062992125984"/>
  <pageSetup paperSize="9" scale="52" orientation="landscape" r:id="rId1"/>
  <headerFooter>
    <oddHeader>&amp;L&amp;G&amp;CDémographie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Sommaire</vt:lpstr>
      <vt:lpstr>Niveau formation VS (1)</vt:lpstr>
      <vt:lpstr>Niveau formation CH</vt:lpstr>
      <vt:lpstr>Niveau formation VS (2)</vt:lpstr>
      <vt:lpstr>Secteur éco VS</vt:lpstr>
      <vt:lpstr>Secteur éco CH</vt:lpstr>
      <vt:lpstr>Taux activité</vt:lpstr>
      <vt:lpstr>'Niveau formation VS (2)'!Impression_des_titres</vt:lpstr>
      <vt:lpstr>'Secteur éco CH'!Impression_des_titres</vt:lpstr>
      <vt:lpstr>'Secteur éco VS'!Impression_des_titres</vt:lpstr>
      <vt:lpstr>'Taux activité'!Impression_des_titres</vt:lpstr>
      <vt:lpstr>'Niveau formation CH'!Zone_d_impression</vt:lpstr>
      <vt:lpstr>'Niveau formation VS (1)'!Zone_d_impression</vt:lpstr>
      <vt:lpstr>'Niveau formation VS (2)'!Zone_d_impression</vt:lpstr>
      <vt:lpstr>'Secteur éco CH'!Zone_d_impression</vt:lpstr>
      <vt:lpstr>'Secteur éco VS'!Zone_d_impression</vt:lpstr>
      <vt:lpstr>Sommaire!Zone_d_impression</vt:lpstr>
      <vt:lpstr>'Taux activité'!Zone_d_impression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Julien Rapillard</cp:lastModifiedBy>
  <cp:lastPrinted>2021-12-16T13:27:40Z</cp:lastPrinted>
  <dcterms:created xsi:type="dcterms:W3CDTF">2001-09-28T15:55:01Z</dcterms:created>
  <dcterms:modified xsi:type="dcterms:W3CDTF">2024-01-18T09:30:42Z</dcterms:modified>
</cp:coreProperties>
</file>