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W:\16. Secours\Sources de données\"/>
    </mc:Choice>
  </mc:AlternateContent>
  <xr:revisionPtr revIDLastSave="0" documentId="13_ncr:1_{BD2B259B-DBC1-405C-9E3E-2F8B217BF372}" xr6:coauthVersionLast="47" xr6:coauthVersionMax="47" xr10:uidLastSave="{00000000-0000-0000-0000-000000000000}"/>
  <bookViews>
    <workbookView xWindow="-28920" yWindow="-120" windowWidth="29040" windowHeight="15720" tabRatio="862" xr2:uid="{00000000-000D-0000-FFFF-FFFF00000000}"/>
  </bookViews>
  <sheets>
    <sheet name="Sommaire" sheetId="1" r:id="rId1"/>
    <sheet name="Interventions par moyen secours" sheetId="7" r:id="rId2"/>
    <sheet name="Subv ambulances" sheetId="11" r:id="rId3"/>
    <sheet name="Subv SMUR" sheetId="12" r:id="rId4"/>
  </sheets>
  <externalReferences>
    <externalReference r:id="rId5"/>
    <externalReference r:id="rId6"/>
  </externalReferences>
  <definedNames>
    <definedName name="p._1_SUISSES_ET_ÉTRANGERS">[1]dat_pres!$A$3</definedName>
    <definedName name="p._2_SUISSES">[1]dat_pres!$A$80</definedName>
    <definedName name="p._3_ÉTRANGERS">[1]dat_pres!$A$157</definedName>
    <definedName name="p._4_MOUVEMENT_NATUREL_DES_ETRANGERS">[1]dat_pres!$A$234</definedName>
    <definedName name="p._7_EEE">[1]dat_pres!$A$234</definedName>
    <definedName name="p._7_ÉTRANGERS">[1]dat_pres!$A$157</definedName>
    <definedName name="p._7_POPULATION_ACTIVE_DISPONIBLE">[2]dat_pres!$A$309</definedName>
    <definedName name="p._7_SUISSES">[1]dat_pres!$A$80</definedName>
    <definedName name="p._9_TAUX_D_ACTIVITÉ__EN_0_0">[1]dat_pres!$A$386</definedName>
    <definedName name="p.11_IM._ÉTRANGERS_TOTAL">[1]dat_pres!$A$461</definedName>
    <definedName name="p.12_IM._ÉTRANGERS_EEE">[1]dat_pres!$A$537</definedName>
    <definedName name="p.13_IM._ÉTRANGERS_HORS_EEE">[1]dat_pres!$A$613</definedName>
    <definedName name="p.14_MIGR.ÉTRANGERS">[1]dat_pres!$A$689</definedName>
    <definedName name="p.15_MIGR.ÉTRANGERS_EEE">[1]dat_pres!$A$764</definedName>
    <definedName name="p.16_MIGR._ÉTRANGERS_HORS_EEE">[1]dat_pres!$A$839</definedName>
    <definedName name="p.17_INDICATEURS_DÉMOGRAPHIQUES">[1]dat_pres!$A$914</definedName>
    <definedName name="p.18_POPULATION_AU_31.12__PAR_GROUPE_D_ÂGES__SUISSES_ET_ÉTRANGERS__HOMMES_ET_FEMMES">[1]dat_pres!$A$991</definedName>
    <definedName name="p.19_POPULATION_AU_31.12__PAR_GROUPE_D_ÂGES__SUISSES_ET_ÉTRANGERS__HOMMES">[1]dat_pres!$A$1067</definedName>
    <definedName name="p.20_POPULATION_AU_31.12__PAR_GROUPE_D_ÂGES__SUISSES_ET_ÉTRANGERS__FEMMES">[1]dat_pres!$A$1142</definedName>
    <definedName name="p.21_POPULATION_AU_31.12__PAR_GROUPE_D_ÂGES__SUISSES__HOMMES_ET_FEMMES">[1]dat_pres!$A$1217</definedName>
    <definedName name="p.22_POPULATION_AU_31.12__PAR_GROUPE_D_ÂGES__SUISSES__HOMMES">[1]dat_pres!$A$1293</definedName>
    <definedName name="p.24_POPULATION_AU_31.12__PAR_GROUPE_D_ÂGES__ÉTRANGERS__HOMMES_ET_FEMMES">[1]dat_pres!$A$1443</definedName>
    <definedName name="p.25_POPULATION_AU_31.12__PAR_GROUPE_D_ÂGES__ÉTRANGERS__HOMMES">[1]dat_pres!$A$1519</definedName>
    <definedName name="p.26_POPULATION_AU_31.12__PAR_GROUPE_D_ÂGES__ÉTRANGERS__FEMMES">[1]dat_pres!$A$1594</definedName>
    <definedName name="p.27_POPULATION_AU_31.12__PAR_GROUPE_D_ÂGES__ÉTRANGERS_DE_L_EEE__HOMMES_ETFEMMES">[1]dat_pres!$A$1669</definedName>
    <definedName name="p.28_POPULATION_AU_31.12__PAR_GROUPE_D_ÂGES__ÉTRANGERS_DE_L_EEE__HOMMES">[1]dat_pres!$A$1744</definedName>
    <definedName name="p.29_POPULATION_AU_31.12__PAR_GROUPE_D_ÂGES__ÉTRANGERS_DE_L_EEE__FEMMES">[1]dat_pres!$A$1819</definedName>
    <definedName name="p.30_POPULATION_AU_31.12__PAR_GROUPE_D_ÂGES__ÉTRANGERS_HORS_EEE__HOMMES_ET_FEMMES">[1]dat_pres!$A$1894</definedName>
    <definedName name="p.31_POPULATION_AU_31.12__PAR_GROUPE_D_ÂGES__ÉTRANGERS_HORS_EEE__HOMMES">[1]dat_pres!$A$1969</definedName>
    <definedName name="p.32_POPULATION_AU_31.12__PAR_GROUPE_D_ÂGES__ÉTRANGERS_HORS_EEE__FEMMES">[1]dat_pres!$A$2044</definedName>
    <definedName name="p.7_SUISSES_ET_ÉTRANGERS">[1]dat_pres!$A$3</definedName>
    <definedName name="_xlnm.Print_Area" localSheetId="1">'Interventions par moyen secours'!$B$1:$F$34</definedName>
    <definedName name="_xlnm.Print_Area" localSheetId="0">Sommaire!$B$2:$E$15</definedName>
    <definedName name="_xlnm.Print_Area" localSheetId="2">'Subv ambulances'!$B$1:$F$25</definedName>
    <definedName name="_xlnm.Print_Area" localSheetId="3">'Subv SMUR'!$B$1:$H$20</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2" l="1"/>
  <c r="K9" i="12"/>
  <c r="I9" i="12"/>
  <c r="E11" i="11"/>
  <c r="D20" i="7"/>
  <c r="C20" i="7"/>
  <c r="H9" i="12"/>
  <c r="C9" i="12"/>
  <c r="G9" i="12"/>
  <c r="F9" i="12"/>
  <c r="E9" i="12"/>
  <c r="D9" i="12"/>
  <c r="B7" i="1"/>
  <c r="B8" i="1"/>
  <c r="B9" i="1"/>
</calcChain>
</file>

<file path=xl/sharedStrings.xml><?xml version="1.0" encoding="utf-8"?>
<sst xmlns="http://schemas.openxmlformats.org/spreadsheetml/2006/main" count="69" uniqueCount="56">
  <si>
    <t>Sommaire du classeur</t>
  </si>
  <si>
    <t>Nr</t>
  </si>
  <si>
    <t>Descriptif</t>
  </si>
  <si>
    <t>Lien</t>
  </si>
  <si>
    <t>NomFeuille</t>
  </si>
  <si>
    <t>Interventions selon le moyen de secours, Valais, depuis 2005</t>
  </si>
  <si>
    <t>- Sources : Service cantonal valaisan de la santé (SSP), Organisation cantonale des secours (OCVS)</t>
  </si>
  <si>
    <t>Année</t>
  </si>
  <si>
    <t>Interventions en hélicoptère</t>
  </si>
  <si>
    <r>
      <rPr>
        <sz val="9"/>
        <rFont val="Symbol"/>
        <family val="1"/>
        <charset val="2"/>
      </rPr>
      <t>ã</t>
    </r>
    <r>
      <rPr>
        <sz val="9"/>
        <rFont val="Verdana"/>
        <family val="2"/>
      </rPr>
      <t xml:space="preserve"> OVS</t>
    </r>
  </si>
  <si>
    <t>Interventions par moyen de secours, Valais, depuis 2005</t>
  </si>
  <si>
    <t>Remarque(s):</t>
  </si>
  <si>
    <t>Source(s): SSP; OCVS</t>
  </si>
  <si>
    <t>Interventions par moyen secours</t>
  </si>
  <si>
    <t xml:space="preserve">Secours </t>
  </si>
  <si>
    <t>Remarque(s) :</t>
  </si>
  <si>
    <r>
      <t>Interventions en ambulance</t>
    </r>
    <r>
      <rPr>
        <b/>
        <vertAlign val="superscript"/>
        <sz val="10"/>
        <rFont val="Verdana"/>
        <family val="2"/>
      </rPr>
      <t>1)</t>
    </r>
  </si>
  <si>
    <r>
      <t>Interventions SMUR</t>
    </r>
    <r>
      <rPr>
        <b/>
        <vertAlign val="superscript"/>
        <sz val="10"/>
        <rFont val="Verdana"/>
        <family val="2"/>
      </rPr>
      <t>2)</t>
    </r>
    <r>
      <rPr>
        <b/>
        <sz val="10"/>
        <rFont val="Verdana"/>
        <family val="2"/>
      </rPr>
      <t xml:space="preserve"> </t>
    </r>
  </si>
  <si>
    <t>1) Interventions en ambulance : Changement du mode de saisie et de définition des interventions, dès 2016.</t>
  </si>
  <si>
    <t>2) SMUR : Service Mobile d'Urgence et de Réanimation.</t>
  </si>
  <si>
    <t>Total</t>
  </si>
  <si>
    <t>.</t>
  </si>
  <si>
    <t>Evolution du subventionnement des pouvoirs publics aux SMUR, dès 2015</t>
  </si>
  <si>
    <t>Sion</t>
  </si>
  <si>
    <t>Evolution du subventionnement des pouvoirs publics aux services d'ambulances, dès 2015</t>
  </si>
  <si>
    <t>Subv ambulances</t>
  </si>
  <si>
    <t>Subv SMUR</t>
  </si>
  <si>
    <t>Visp</t>
  </si>
  <si>
    <t>SMUR par base</t>
  </si>
  <si>
    <t>Evolution du subventionnement des pouvoirs publics aux services d’ambulances (en CHF), dès 2015</t>
  </si>
  <si>
    <r>
      <t>Evolution du subventionnement</t>
    </r>
    <r>
      <rPr>
        <b/>
        <sz val="12"/>
        <rFont val="Verdana"/>
        <family val="2"/>
      </rPr>
      <t xml:space="preserve"> des pouvoirs publics aux SMUR</t>
    </r>
    <r>
      <rPr>
        <b/>
        <vertAlign val="superscript"/>
        <sz val="12"/>
        <rFont val="Verdana"/>
        <family val="2"/>
      </rPr>
      <t>1)</t>
    </r>
    <r>
      <rPr>
        <b/>
        <sz val="12"/>
        <rFont val="Verdana"/>
        <family val="2"/>
      </rPr>
      <t xml:space="preserve"> (en CHF), dès 2015</t>
    </r>
  </si>
  <si>
    <t>Martigny</t>
  </si>
  <si>
    <t>2) Au cours des années 2016 et 2017, les SMUR ont vu leur nombre d’interventions augmenter de manière significative en raison d’une application stricte du système de gestion des engagements (AMPDS) consistant à ne laisser aucune latitude décisionnelle au RUS (régulateurs d’urgences sanitaires). A la fin 2018, une nouvelle adaptation des engagements a été mise en œuvre, d’une part par la réalisation d’une formation spécifique destinée aux RUS, d’autre part la révision des codes d’engagements de l’AMPDS. A l’issue de ces deux mesures, une diminution de 24.2% des interventions SMUR a été observée dès 2019.</t>
  </si>
  <si>
    <r>
      <t>Chablais</t>
    </r>
    <r>
      <rPr>
        <b/>
        <vertAlign val="superscript"/>
        <sz val="10"/>
        <color rgb="FF000000"/>
        <rFont val="Verdana"/>
        <family val="2"/>
      </rPr>
      <t>3)</t>
    </r>
  </si>
  <si>
    <t>2020</t>
  </si>
  <si>
    <t>Subventions</t>
  </si>
  <si>
    <t>Canton</t>
  </si>
  <si>
    <t>Communes</t>
  </si>
  <si>
    <t>3) Résultats provisoires : acomptes versés.</t>
  </si>
  <si>
    <t>3) De janvier à octobre 2019, le SMUR du Chablais est co-financé par les cantons du Valais et de Vaud. Dès novembre 2019, il est à la charge entière du Canton de Vaud.</t>
  </si>
  <si>
    <t>2015</t>
  </si>
  <si>
    <r>
      <t>2016</t>
    </r>
    <r>
      <rPr>
        <b/>
        <vertAlign val="superscript"/>
        <sz val="10"/>
        <color rgb="FF000000"/>
        <rFont val="Verdana"/>
        <family val="2"/>
      </rPr>
      <t>2)</t>
    </r>
  </si>
  <si>
    <r>
      <rPr>
        <sz val="8"/>
        <rFont val="Symbol"/>
        <family val="1"/>
        <charset val="2"/>
      </rPr>
      <t>ã</t>
    </r>
    <r>
      <rPr>
        <sz val="8"/>
        <rFont val="Verdana"/>
        <family val="2"/>
      </rPr>
      <t xml:space="preserve"> OVS 2024</t>
    </r>
  </si>
  <si>
    <t>2021</t>
  </si>
  <si>
    <t>Dernière mise à jour: novembre 2024</t>
  </si>
  <si>
    <t>2022</t>
  </si>
  <si>
    <t>2023</t>
  </si>
  <si>
    <t>4 256 329</t>
  </si>
  <si>
    <t>1) Pour les SMUR, la subvention est forfaitaire et ne tient pas compte du nombre d’interventions. Le forfait s'élève à CHF 300'000 par an jusqu'en 2019, à CHF 330'000 en 2020 et dès 2021, s'élève à CHF 450'000.</t>
  </si>
  <si>
    <r>
      <rPr>
        <sz val="10"/>
        <rFont val="Verdana"/>
        <family val="2"/>
      </rPr>
      <t>2426</t>
    </r>
    <r>
      <rPr>
        <vertAlign val="superscript"/>
        <sz val="10"/>
        <rFont val="Verdana"/>
        <family val="2"/>
      </rPr>
      <t>3)</t>
    </r>
  </si>
  <si>
    <r>
      <t>2695</t>
    </r>
    <r>
      <rPr>
        <vertAlign val="superscript"/>
        <sz val="10"/>
        <rFont val="Verdana"/>
        <family val="2"/>
      </rPr>
      <t>3)</t>
    </r>
  </si>
  <si>
    <r>
      <t>2018</t>
    </r>
    <r>
      <rPr>
        <b/>
        <vertAlign val="superscript"/>
        <sz val="10"/>
        <rFont val="Verdana"/>
        <family val="2"/>
      </rPr>
      <t>1)</t>
    </r>
  </si>
  <si>
    <r>
      <t>2023</t>
    </r>
    <r>
      <rPr>
        <b/>
        <vertAlign val="superscript"/>
        <sz val="10"/>
        <rFont val="Verdana"/>
        <family val="2"/>
      </rPr>
      <t>2)3)</t>
    </r>
  </si>
  <si>
    <t>2) L'augmentation des subventions en 2023 est liée à des profondes réorganisations.</t>
  </si>
  <si>
    <t xml:space="preserve">3) Les données 2020 et 2021 contiennent les interventions réalisées dans le cadre du projet pilote d'eSMUR. L'intervention d'eSMUR se définit par la réception par le médecin SMUR d’une demande de médicalisation distante formulée par la centrale 144 ou par un ambulancier déjà auprès du patient. Le projet n'a pas été reconduit les années suivantes. </t>
  </si>
  <si>
    <t xml:space="preserve">1) Des compléments de subvention ont été introduits pour certaines dépenses dès 2018, 2019 et 2020. Cela comprend notamment des dépenses pour la formation continue, la qualité, l'adaptation des effectifs nécessaires à un dispositif ambulancier de 12h, la revalorisation du salaire des cadres, l'augmentation de la surface pour l'ambulance de réserve et les frais généraux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</si>
</sst>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29">
    <font>
      <sz val="11"/>
      <color theme="1"/>
      <name val="Calibri"/>
      <family val="2"/>
      <scheme val="minor"/>
    </font>
    <font>
      <sz val="11"/>
      <color theme="1"/>
      <name val="Calibri"/>
      <family val="2"/>
      <scheme val="minor"/>
    </font>
    <font>
      <sz val="10"/>
      <name val="Arial"/>
      <family val="2"/>
    </font>
    <font>
      <sz val="10"/>
      <name val="Verdana"/>
      <family val="2"/>
    </font>
    <font>
      <b/>
      <sz val="12"/>
      <color indexed="8"/>
      <name val="Verdana"/>
      <family val="2"/>
    </font>
    <font>
      <i/>
      <sz val="10"/>
      <name val="Verdana"/>
      <family val="2"/>
    </font>
    <font>
      <u/>
      <sz val="10"/>
      <color theme="10"/>
      <name val="Arial"/>
      <family val="2"/>
    </font>
    <font>
      <sz val="8"/>
      <name val="Verdana"/>
      <family val="2"/>
    </font>
    <font>
      <sz val="8"/>
      <name val="Symbol"/>
      <family val="1"/>
      <charset val="2"/>
    </font>
    <font>
      <sz val="10"/>
      <name val="Helv"/>
    </font>
    <font>
      <sz val="10"/>
      <name val="MS Sans Serif"/>
      <family val="2"/>
    </font>
    <font>
      <sz val="10"/>
      <name val="Arial Narrow"/>
      <family val="2"/>
    </font>
    <font>
      <b/>
      <sz val="10"/>
      <name val="Verdana"/>
      <family val="2"/>
    </font>
    <font>
      <b/>
      <vertAlign val="superscript"/>
      <sz val="10"/>
      <name val="Verdana"/>
      <family val="2"/>
    </font>
    <font>
      <b/>
      <sz val="12"/>
      <name val="Verdana"/>
      <family val="2"/>
    </font>
    <font>
      <sz val="9"/>
      <name val="Verdana"/>
      <family val="2"/>
    </font>
    <font>
      <sz val="9"/>
      <name val="Symbol"/>
      <family val="1"/>
      <charset val="2"/>
    </font>
    <font>
      <sz val="9"/>
      <color theme="1"/>
      <name val="Verdana"/>
      <family val="2"/>
    </font>
    <font>
      <sz val="9"/>
      <name val="Arial Narrow"/>
      <family val="2"/>
    </font>
    <font>
      <sz val="11"/>
      <name val="Calibri"/>
      <family val="2"/>
      <scheme val="minor"/>
    </font>
    <font>
      <sz val="12"/>
      <name val="Verdana"/>
      <family val="2"/>
    </font>
    <font>
      <sz val="9"/>
      <name val="Calibri"/>
      <family val="2"/>
      <scheme val="minor"/>
    </font>
    <font>
      <sz val="11"/>
      <color theme="1"/>
      <name val="Verdana"/>
      <family val="2"/>
    </font>
    <font>
      <b/>
      <sz val="10"/>
      <color rgb="FF000000"/>
      <name val="Verdana"/>
      <family val="2"/>
    </font>
    <font>
      <sz val="10"/>
      <color theme="1"/>
      <name val="Verdana"/>
      <family val="2"/>
    </font>
    <font>
      <b/>
      <vertAlign val="superscript"/>
      <sz val="10"/>
      <color rgb="FF000000"/>
      <name val="Verdana"/>
      <family val="2"/>
    </font>
    <font>
      <b/>
      <vertAlign val="superscript"/>
      <sz val="12"/>
      <name val="Verdana"/>
      <family val="2"/>
    </font>
    <font>
      <sz val="8"/>
      <name val="Verdana"/>
      <family val="1"/>
      <charset val="2"/>
    </font>
    <font>
      <vertAlign val="superscript"/>
      <sz val="10"/>
      <name val="Verdana"/>
      <family val="2"/>
    </font>
  </fonts>
  <fills count="7">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249977111117893"/>
        <bgColor rgb="FFFFFFFF"/>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style="hair">
        <color indexed="64"/>
      </left>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11">
    <xf numFmtId="0" fontId="0" fillId="0" borderId="0"/>
    <xf numFmtId="0" fontId="2" fillId="0" borderId="0"/>
    <xf numFmtId="0" fontId="1" fillId="0" borderId="0"/>
    <xf numFmtId="0" fontId="6" fillId="0" borderId="0" applyNumberFormat="0" applyFill="0" applyBorder="0" applyAlignment="0" applyProtection="0">
      <alignment vertical="top"/>
      <protection locked="0"/>
    </xf>
    <xf numFmtId="4" fontId="9" fillId="0" borderId="0" applyFont="0" applyFill="0" applyBorder="0" applyAlignment="0" applyProtection="0"/>
    <xf numFmtId="0" fontId="1" fillId="0" borderId="0"/>
    <xf numFmtId="0" fontId="10" fillId="0" borderId="0"/>
    <xf numFmtId="0" fontId="10" fillId="0" borderId="0"/>
    <xf numFmtId="0" fontId="2" fillId="0" borderId="0"/>
    <xf numFmtId="0" fontId="2" fillId="0" borderId="0"/>
    <xf numFmtId="164" fontId="1" fillId="0" borderId="0" applyFont="0" applyFill="0" applyBorder="0" applyAlignment="0" applyProtection="0"/>
  </cellStyleXfs>
  <cellXfs count="112">
    <xf numFmtId="0" fontId="0" fillId="0" borderId="0" xfId="0"/>
    <xf numFmtId="0" fontId="3" fillId="0" borderId="0" xfId="1" applyFont="1" applyAlignment="1">
      <alignment vertical="center"/>
    </xf>
    <xf numFmtId="0" fontId="0" fillId="0" borderId="0" xfId="0" applyAlignment="1">
      <alignment vertical="center"/>
    </xf>
    <xf numFmtId="0" fontId="4" fillId="2" borderId="0" xfId="2" applyFont="1" applyFill="1" applyBorder="1" applyAlignment="1">
      <alignment vertical="center"/>
    </xf>
    <xf numFmtId="0" fontId="5" fillId="0" borderId="0" xfId="1" applyFont="1" applyAlignment="1">
      <alignment vertical="center"/>
    </xf>
    <xf numFmtId="0" fontId="3" fillId="0" borderId="0" xfId="1" applyFont="1" applyAlignment="1">
      <alignment horizontal="right" vertical="center"/>
    </xf>
    <xf numFmtId="0" fontId="3" fillId="0" borderId="0" xfId="1" applyFont="1" applyAlignment="1">
      <alignment vertical="center" wrapText="1"/>
    </xf>
    <xf numFmtId="0" fontId="3" fillId="3" borderId="1" xfId="1" applyFont="1" applyFill="1" applyBorder="1" applyAlignment="1">
      <alignment horizontal="center" vertical="center"/>
    </xf>
    <xf numFmtId="0" fontId="3" fillId="0" borderId="2" xfId="1" applyFont="1" applyBorder="1" applyAlignment="1">
      <alignment horizontal="center" vertical="center" wrapText="1"/>
    </xf>
    <xf numFmtId="0" fontId="6" fillId="0" borderId="3" xfId="3" applyBorder="1" applyAlignment="1" applyProtection="1">
      <alignment horizontal="center" vertical="center"/>
    </xf>
    <xf numFmtId="0" fontId="3" fillId="0" borderId="0" xfId="1" applyFont="1" applyBorder="1" applyAlignment="1">
      <alignment vertical="center"/>
    </xf>
    <xf numFmtId="0" fontId="3" fillId="0" borderId="0" xfId="1" quotePrefix="1" applyFont="1" applyBorder="1" applyAlignment="1">
      <alignment horizontal="left" vertical="center"/>
    </xf>
    <xf numFmtId="0" fontId="11" fillId="0" borderId="0" xfId="0" applyFont="1" applyAlignment="1">
      <alignment vertical="center"/>
    </xf>
    <xf numFmtId="0" fontId="6" fillId="0" borderId="8" xfId="3" applyBorder="1" applyAlignment="1" applyProtection="1">
      <alignment horizontal="center" vertical="center"/>
    </xf>
    <xf numFmtId="0" fontId="3" fillId="0" borderId="9" xfId="1" applyFont="1" applyBorder="1" applyAlignment="1">
      <alignment vertical="center"/>
    </xf>
    <xf numFmtId="0" fontId="3" fillId="0" borderId="10" xfId="1" applyFont="1" applyBorder="1" applyAlignment="1">
      <alignment vertical="center"/>
    </xf>
    <xf numFmtId="0" fontId="3" fillId="0" borderId="11" xfId="1" applyFont="1" applyBorder="1" applyAlignment="1">
      <alignment vertical="center"/>
    </xf>
    <xf numFmtId="0" fontId="3" fillId="0" borderId="6" xfId="1" quotePrefix="1" applyFont="1" applyBorder="1" applyAlignment="1">
      <alignment horizontal="left" vertical="center"/>
    </xf>
    <xf numFmtId="0" fontId="3" fillId="0" borderId="12" xfId="1" applyFont="1" applyBorder="1" applyAlignment="1">
      <alignment vertical="center"/>
    </xf>
    <xf numFmtId="0" fontId="3" fillId="0" borderId="13" xfId="1" quotePrefix="1" applyFont="1" applyBorder="1" applyAlignment="1">
      <alignment horizontal="left" vertical="center"/>
    </xf>
    <xf numFmtId="0" fontId="3" fillId="0" borderId="14" xfId="1" applyFont="1" applyBorder="1" applyAlignment="1">
      <alignment vertical="center"/>
    </xf>
    <xf numFmtId="0" fontId="3" fillId="0" borderId="15" xfId="1" applyFont="1" applyBorder="1" applyAlignment="1">
      <alignment vertical="center"/>
    </xf>
    <xf numFmtId="0" fontId="14" fillId="0" borderId="0" xfId="0" applyFont="1" applyAlignment="1">
      <alignment vertical="center"/>
    </xf>
    <xf numFmtId="0" fontId="15" fillId="0" borderId="0" xfId="0" applyFont="1" applyAlignment="1">
      <alignment horizontal="left" vertical="center"/>
    </xf>
    <xf numFmtId="0" fontId="15" fillId="0" borderId="0" xfId="0" applyFont="1" applyFill="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20" fillId="0" borderId="0" xfId="0" applyFont="1" applyAlignment="1">
      <alignment vertical="center"/>
    </xf>
    <xf numFmtId="0" fontId="19" fillId="0" borderId="5" xfId="0" applyFont="1" applyBorder="1" applyAlignment="1">
      <alignment vertical="center"/>
    </xf>
    <xf numFmtId="0" fontId="19" fillId="0" borderId="0" xfId="0" applyFont="1" applyBorder="1" applyAlignment="1">
      <alignment vertical="center"/>
    </xf>
    <xf numFmtId="0" fontId="21" fillId="0" borderId="0" xfId="0" applyFont="1" applyAlignment="1">
      <alignment vertical="center"/>
    </xf>
    <xf numFmtId="0" fontId="18" fillId="0" borderId="0" xfId="0" applyFont="1" applyAlignment="1">
      <alignment horizontal="left" vertical="center"/>
    </xf>
    <xf numFmtId="0" fontId="18" fillId="0" borderId="0" xfId="2" applyFont="1" applyAlignment="1">
      <alignment vertical="center"/>
    </xf>
    <xf numFmtId="0" fontId="18" fillId="0" borderId="0" xfId="2" applyFont="1" applyBorder="1" applyAlignment="1">
      <alignment horizontal="center" vertical="center"/>
    </xf>
    <xf numFmtId="0" fontId="18" fillId="0" borderId="0" xfId="2" applyFont="1" applyAlignment="1">
      <alignment horizontal="center" vertical="center"/>
    </xf>
    <xf numFmtId="0" fontId="18" fillId="0" borderId="0" xfId="2" applyFont="1" applyBorder="1" applyAlignment="1">
      <alignment vertical="center"/>
    </xf>
    <xf numFmtId="0" fontId="18" fillId="0" borderId="0" xfId="2" applyFont="1" applyFill="1" applyAlignment="1">
      <alignment vertical="center"/>
    </xf>
    <xf numFmtId="0" fontId="15" fillId="0" borderId="0" xfId="0" applyFont="1" applyFill="1" applyBorder="1" applyAlignment="1">
      <alignment vertical="center"/>
    </xf>
    <xf numFmtId="0" fontId="18" fillId="0" borderId="0" xfId="0" applyFont="1" applyFill="1" applyBorder="1" applyAlignment="1">
      <alignment vertical="center"/>
    </xf>
    <xf numFmtId="0" fontId="18" fillId="0" borderId="0" xfId="0" applyFont="1" applyAlignment="1">
      <alignment vertical="center"/>
    </xf>
    <xf numFmtId="0" fontId="18" fillId="0" borderId="0" xfId="0" applyFont="1" applyFill="1" applyBorder="1" applyAlignment="1">
      <alignment vertical="center" wrapText="1"/>
    </xf>
    <xf numFmtId="0" fontId="15" fillId="0" borderId="0" xfId="0" applyFont="1" applyAlignment="1">
      <alignment vertical="center"/>
    </xf>
    <xf numFmtId="0" fontId="15" fillId="0" borderId="0" xfId="2" applyFont="1" applyAlignment="1">
      <alignment horizontal="center" vertical="center"/>
    </xf>
    <xf numFmtId="0" fontId="15" fillId="0" borderId="0" xfId="2" applyFont="1" applyAlignment="1">
      <alignment vertical="center"/>
    </xf>
    <xf numFmtId="165" fontId="3" fillId="0" borderId="3" xfId="10" applyNumberFormat="1" applyFont="1" applyFill="1" applyBorder="1" applyAlignment="1">
      <alignment horizontal="right" vertical="center"/>
    </xf>
    <xf numFmtId="165" fontId="3" fillId="0" borderId="2" xfId="10" applyNumberFormat="1" applyFont="1" applyFill="1" applyBorder="1" applyAlignment="1">
      <alignment horizontal="right" vertical="center"/>
    </xf>
    <xf numFmtId="0" fontId="17" fillId="0" borderId="0" xfId="0" applyFont="1" applyAlignment="1">
      <alignment vertical="center"/>
    </xf>
    <xf numFmtId="0" fontId="12" fillId="0" borderId="0" xfId="0" applyFont="1" applyFill="1" applyBorder="1" applyAlignment="1">
      <alignment vertical="center"/>
    </xf>
    <xf numFmtId="0" fontId="6" fillId="0" borderId="16" xfId="3" applyBorder="1" applyAlignment="1" applyProtection="1">
      <alignment horizontal="center" vertical="center"/>
    </xf>
    <xf numFmtId="0" fontId="15" fillId="0" borderId="0" xfId="0" applyFont="1" applyFill="1" applyAlignment="1">
      <alignment vertical="center" wrapText="1"/>
    </xf>
    <xf numFmtId="0" fontId="3" fillId="0" borderId="18" xfId="1" applyFont="1" applyBorder="1" applyAlignment="1">
      <alignment horizontal="center" vertical="center"/>
    </xf>
    <xf numFmtId="0" fontId="3" fillId="0" borderId="3" xfId="1" applyFont="1" applyBorder="1" applyAlignment="1">
      <alignment horizontal="center" vertical="center" wrapText="1"/>
    </xf>
    <xf numFmtId="0" fontId="22" fillId="0" borderId="0" xfId="0" applyFont="1" applyAlignment="1">
      <alignment vertical="center"/>
    </xf>
    <xf numFmtId="0" fontId="3" fillId="0" borderId="0" xfId="0" applyFont="1" applyAlignment="1">
      <alignment vertical="center"/>
    </xf>
    <xf numFmtId="0" fontId="22" fillId="0" borderId="0" xfId="0" applyFont="1" applyFill="1" applyBorder="1" applyAlignment="1">
      <alignment vertical="center"/>
    </xf>
    <xf numFmtId="0" fontId="17" fillId="0" borderId="0" xfId="0" applyFont="1" applyFill="1" applyBorder="1" applyAlignment="1">
      <alignment vertical="center"/>
    </xf>
    <xf numFmtId="0" fontId="14" fillId="0" borderId="0" xfId="0" applyFont="1" applyFill="1" applyAlignment="1">
      <alignment vertical="center" wrapText="1"/>
    </xf>
    <xf numFmtId="0" fontId="22" fillId="0" borderId="0" xfId="0" applyFont="1" applyFill="1" applyAlignment="1">
      <alignment vertical="center"/>
    </xf>
    <xf numFmtId="0" fontId="3" fillId="0" borderId="3" xfId="1" applyFont="1" applyBorder="1" applyAlignment="1">
      <alignment horizontal="left" vertical="center" wrapText="1"/>
    </xf>
    <xf numFmtId="0" fontId="3" fillId="0" borderId="4" xfId="1" applyFont="1" applyBorder="1" applyAlignment="1">
      <alignment horizontal="left" vertical="center" wrapText="1"/>
    </xf>
    <xf numFmtId="0" fontId="3" fillId="0" borderId="18" xfId="1" applyFont="1" applyBorder="1" applyAlignment="1">
      <alignment horizontal="left" vertical="center" wrapText="1"/>
    </xf>
    <xf numFmtId="0" fontId="3" fillId="0" borderId="17" xfId="1" applyFont="1" applyFill="1" applyBorder="1" applyAlignment="1">
      <alignment horizontal="left" vertical="center" wrapText="1"/>
    </xf>
    <xf numFmtId="0" fontId="3" fillId="0" borderId="7" xfId="1" applyFont="1" applyFill="1" applyBorder="1" applyAlignment="1">
      <alignment horizontal="left" vertical="center" wrapText="1"/>
    </xf>
    <xf numFmtId="0" fontId="0" fillId="0" borderId="19" xfId="0" applyBorder="1" applyAlignment="1">
      <alignment vertical="center"/>
    </xf>
    <xf numFmtId="0" fontId="0" fillId="0" borderId="0" xfId="0" applyBorder="1" applyAlignment="1">
      <alignment vertical="center"/>
    </xf>
    <xf numFmtId="3" fontId="0" fillId="0" borderId="0" xfId="0" applyNumberFormat="1" applyAlignment="1">
      <alignment vertical="center"/>
    </xf>
    <xf numFmtId="0" fontId="14" fillId="0" borderId="0" xfId="0" applyFont="1" applyAlignment="1">
      <alignment horizontal="left" vertical="center" wrapText="1"/>
    </xf>
    <xf numFmtId="3" fontId="3" fillId="0" borderId="2" xfId="0" applyNumberFormat="1" applyFont="1" applyFill="1" applyBorder="1" applyAlignment="1">
      <alignment horizontal="right" vertical="center"/>
    </xf>
    <xf numFmtId="3" fontId="3" fillId="0" borderId="3" xfId="0" applyNumberFormat="1" applyFont="1" applyFill="1" applyBorder="1" applyAlignment="1">
      <alignment horizontal="right" vertical="center"/>
    </xf>
    <xf numFmtId="3" fontId="24" fillId="0" borderId="2" xfId="0" applyNumberFormat="1" applyFont="1" applyBorder="1" applyAlignment="1">
      <alignment vertical="center"/>
    </xf>
    <xf numFmtId="3" fontId="3" fillId="0" borderId="2" xfId="0" applyNumberFormat="1" applyFont="1" applyFill="1" applyBorder="1" applyAlignment="1">
      <alignment vertical="center"/>
    </xf>
    <xf numFmtId="3" fontId="24" fillId="0" borderId="3" xfId="0" applyNumberFormat="1" applyFont="1" applyBorder="1" applyAlignment="1">
      <alignment vertical="center"/>
    </xf>
    <xf numFmtId="3" fontId="3" fillId="0" borderId="3" xfId="0" applyNumberFormat="1" applyFont="1" applyFill="1" applyBorder="1" applyAlignment="1">
      <alignment vertical="center"/>
    </xf>
    <xf numFmtId="3" fontId="24" fillId="0" borderId="8" xfId="0" applyNumberFormat="1" applyFont="1" applyBorder="1" applyAlignment="1">
      <alignment vertical="center"/>
    </xf>
    <xf numFmtId="3" fontId="3" fillId="0" borderId="8" xfId="0" applyNumberFormat="1" applyFont="1" applyFill="1" applyBorder="1" applyAlignment="1">
      <alignment vertical="center"/>
    </xf>
    <xf numFmtId="0" fontId="0" fillId="0" borderId="0" xfId="0" applyAlignment="1">
      <alignment vertical="center" wrapText="1"/>
    </xf>
    <xf numFmtId="0" fontId="12" fillId="5" borderId="1" xfId="0" applyFont="1" applyFill="1" applyBorder="1" applyAlignment="1">
      <alignment horizontal="center" vertical="center" wrapText="1"/>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8" xfId="0" applyFont="1" applyFill="1" applyBorder="1" applyAlignment="1">
      <alignment horizontal="center" vertical="center"/>
    </xf>
    <xf numFmtId="49" fontId="23" fillId="5" borderId="1" xfId="0" applyNumberFormat="1" applyFont="1" applyFill="1" applyBorder="1" applyAlignment="1">
      <alignment horizontal="left" vertical="center" wrapText="1"/>
    </xf>
    <xf numFmtId="49" fontId="23" fillId="5" borderId="1" xfId="0" applyNumberFormat="1" applyFont="1" applyFill="1" applyBorder="1" applyAlignment="1">
      <alignment horizontal="center" vertical="center"/>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8" xfId="0" applyFont="1" applyFill="1" applyBorder="1" applyAlignment="1">
      <alignment horizontal="center" vertical="center" wrapText="1"/>
    </xf>
    <xf numFmtId="165" fontId="12" fillId="4" borderId="2" xfId="10" applyNumberFormat="1" applyFont="1" applyFill="1" applyBorder="1" applyAlignment="1">
      <alignment horizontal="right" vertical="center"/>
    </xf>
    <xf numFmtId="165" fontId="12" fillId="4" borderId="3" xfId="10" applyNumberFormat="1" applyFont="1" applyFill="1" applyBorder="1" applyAlignment="1">
      <alignment horizontal="right" vertical="center"/>
    </xf>
    <xf numFmtId="49" fontId="23" fillId="4" borderId="2" xfId="0" applyNumberFormat="1" applyFont="1" applyFill="1" applyBorder="1" applyAlignment="1">
      <alignment horizontal="left" vertical="center"/>
    </xf>
    <xf numFmtId="49" fontId="23" fillId="4" borderId="3" xfId="0" applyNumberFormat="1" applyFont="1" applyFill="1" applyBorder="1" applyAlignment="1">
      <alignment horizontal="left" vertical="center"/>
    </xf>
    <xf numFmtId="49" fontId="23" fillId="4" borderId="8" xfId="0" applyNumberFormat="1" applyFont="1" applyFill="1" applyBorder="1" applyAlignment="1">
      <alignment horizontal="left" vertical="center"/>
    </xf>
    <xf numFmtId="49" fontId="12" fillId="4" borderId="1" xfId="0" applyNumberFormat="1" applyFont="1" applyFill="1" applyBorder="1" applyAlignment="1">
      <alignment horizontal="left" vertical="center"/>
    </xf>
    <xf numFmtId="3" fontId="12" fillId="4" borderId="1" xfId="0" applyNumberFormat="1" applyFont="1" applyFill="1" applyBorder="1" applyAlignment="1">
      <alignment vertical="center"/>
    </xf>
    <xf numFmtId="0" fontId="14" fillId="0" borderId="0" xfId="0" applyFont="1" applyAlignment="1">
      <alignment vertical="center" wrapText="1"/>
    </xf>
    <xf numFmtId="49" fontId="23" fillId="6" borderId="1" xfId="0" applyNumberFormat="1" applyFont="1" applyFill="1" applyBorder="1" applyAlignment="1">
      <alignment horizontal="center" vertical="center"/>
    </xf>
    <xf numFmtId="0" fontId="14" fillId="0" borderId="0" xfId="0" applyFont="1" applyAlignment="1">
      <alignment horizontal="left" vertical="center" wrapText="1"/>
    </xf>
    <xf numFmtId="0" fontId="27" fillId="0" borderId="0" xfId="1" applyFont="1" applyAlignment="1">
      <alignment horizontal="right" vertical="center"/>
    </xf>
    <xf numFmtId="3" fontId="3" fillId="0" borderId="8" xfId="0" applyNumberFormat="1" applyFont="1" applyBorder="1" applyAlignment="1">
      <alignment horizontal="right" vertical="center"/>
    </xf>
    <xf numFmtId="3" fontId="3" fillId="0" borderId="2" xfId="0" applyNumberFormat="1" applyFont="1" applyBorder="1" applyAlignment="1">
      <alignment vertical="center"/>
    </xf>
    <xf numFmtId="3" fontId="3" fillId="0" borderId="3" xfId="0" applyNumberFormat="1" applyFont="1" applyBorder="1" applyAlignment="1">
      <alignment vertical="center"/>
    </xf>
    <xf numFmtId="0" fontId="14" fillId="0" borderId="0" xfId="0" applyFont="1" applyAlignment="1">
      <alignment horizontal="left" vertical="center" wrapText="1"/>
    </xf>
    <xf numFmtId="0" fontId="12" fillId="4" borderId="16" xfId="0" applyFont="1" applyFill="1" applyBorder="1" applyAlignment="1">
      <alignment horizontal="center" vertical="center"/>
    </xf>
    <xf numFmtId="3" fontId="3" fillId="0" borderId="16" xfId="0" applyNumberFormat="1" applyFont="1" applyFill="1" applyBorder="1" applyAlignment="1">
      <alignment horizontal="right" vertical="center"/>
    </xf>
    <xf numFmtId="3" fontId="28" fillId="0" borderId="3" xfId="0" applyNumberFormat="1" applyFont="1" applyFill="1" applyBorder="1" applyAlignment="1">
      <alignment horizontal="right" vertical="center"/>
    </xf>
    <xf numFmtId="0" fontId="15" fillId="0" borderId="0" xfId="0" applyFont="1" applyFill="1" applyAlignment="1">
      <alignment horizontal="left" vertical="center" wrapText="1"/>
    </xf>
    <xf numFmtId="0" fontId="12" fillId="5" borderId="1" xfId="0" applyFont="1" applyFill="1" applyBorder="1" applyAlignment="1">
      <alignment horizontal="center" vertical="center" wrapText="1"/>
    </xf>
    <xf numFmtId="165" fontId="3" fillId="0" borderId="8" xfId="10" applyNumberFormat="1" applyFont="1" applyFill="1" applyBorder="1" applyAlignment="1">
      <alignment horizontal="right" vertical="center"/>
    </xf>
    <xf numFmtId="165" fontId="12" fillId="4" borderId="8" xfId="10" applyNumberFormat="1" applyFont="1" applyFill="1" applyBorder="1" applyAlignment="1">
      <alignment horizontal="right" vertical="center"/>
    </xf>
    <xf numFmtId="0" fontId="15" fillId="0" borderId="0" xfId="0" applyFont="1" applyFill="1" applyAlignment="1">
      <alignment horizontal="left" vertical="center" wrapText="1"/>
    </xf>
    <xf numFmtId="0" fontId="14" fillId="0" borderId="0" xfId="0" applyFont="1" applyAlignment="1">
      <alignment horizontal="left" vertical="center" wrapText="1"/>
    </xf>
    <xf numFmtId="0" fontId="15" fillId="0" borderId="0" xfId="0" applyFont="1" applyFill="1" applyAlignment="1">
      <alignment horizontal="left" vertical="top" wrapText="1"/>
    </xf>
    <xf numFmtId="0" fontId="12" fillId="5" borderId="1" xfId="0" applyFont="1" applyFill="1" applyBorder="1" applyAlignment="1">
      <alignment horizontal="center" vertical="center" wrapText="1"/>
    </xf>
    <xf numFmtId="0" fontId="14" fillId="0" borderId="0" xfId="0" applyFont="1" applyFill="1" applyAlignment="1">
      <alignment horizontal="left" vertical="center" wrapText="1"/>
    </xf>
  </cellXfs>
  <cellStyles count="11">
    <cellStyle name="Lien hypertexte" xfId="3" builtinId="8"/>
    <cellStyle name="Milliers" xfId="10" builtinId="3"/>
    <cellStyle name="Milliers 2" xfId="4" xr:uid="{00000000-0005-0000-0000-000002000000}"/>
    <cellStyle name="Normal" xfId="0" builtinId="0"/>
    <cellStyle name="Normal 2" xfId="2" xr:uid="{00000000-0005-0000-0000-000004000000}"/>
    <cellStyle name="Normal 2 2" xfId="5" xr:uid="{00000000-0005-0000-0000-000005000000}"/>
    <cellStyle name="Normal 2 2 2" xfId="6" xr:uid="{00000000-0005-0000-0000-000006000000}"/>
    <cellStyle name="Normal 3" xfId="7" xr:uid="{00000000-0005-0000-0000-000007000000}"/>
    <cellStyle name="Normal 4" xfId="1" xr:uid="{00000000-0005-0000-0000-000008000000}"/>
    <cellStyle name="Normal 5" xfId="8" xr:uid="{00000000-0005-0000-0000-000009000000}"/>
    <cellStyle name="Normal 6" xfId="9" xr:uid="{00000000-0005-0000-0000-00000A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276225</xdr:colOff>
      <xdr:row>1</xdr:row>
      <xdr:rowOff>76200</xdr:rowOff>
    </xdr:from>
    <xdr:to>
      <xdr:col>4</xdr:col>
      <xdr:colOff>1581150</xdr:colOff>
      <xdr:row>3</xdr:row>
      <xdr:rowOff>180975</xdr:rowOff>
    </xdr:to>
    <xdr:pic>
      <xdr:nvPicPr>
        <xdr:cNvPr id="2" name="Image 1" descr="logo_FR.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7229475" y="257175"/>
          <a:ext cx="1304925" cy="4857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movsfs01\data\45_ges\COU\14-11.1%20Compte%20satellite%20de%20la%20sant&#233;\14-11.12%20Donn&#233;es\OFAS%20Ass.-maladie\Datenpool%20Sant&#233;suisse\A00T03_G%20v070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movsfs01\data\SCENARIO\GRAPH_3\B00T03_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_pres"/>
      <sheetName val="gra_pres"/>
      <sheetName val="presentation"/>
      <sheetName val="presentation_cm"/>
      <sheetName val="pyr 95"/>
    </sheetNames>
    <sheetDataSet>
      <sheetData sheetId="0" refreshError="1">
        <row r="3">
          <cell r="A3" t="str">
            <v>p. 1 SUISSES ET ÉTRANGERS</v>
          </cell>
        </row>
        <row r="80">
          <cell r="A80" t="str">
            <v>p. 2 SUISSES</v>
          </cell>
        </row>
        <row r="157">
          <cell r="A157" t="str">
            <v>p. 3 ÉTRANGERS</v>
          </cell>
        </row>
        <row r="234">
          <cell r="A234" t="str">
            <v>p. 4 MOUVEMENT NATUREL DES ETRANGERS</v>
          </cell>
        </row>
        <row r="386">
          <cell r="A386" t="str">
            <v>p. 9 à p.12 TAUX D'ACTIVITÉ, EN 0/0, total</v>
          </cell>
        </row>
        <row r="461">
          <cell r="A461" t="str">
            <v>p.15 IM. ÉTRANGERS TOTAL</v>
          </cell>
        </row>
        <row r="537">
          <cell r="A537" t="str">
            <v>p.16 IM. ÉTRANGERS EEE</v>
          </cell>
        </row>
        <row r="613">
          <cell r="A613" t="str">
            <v>p.17 IM. ÉTRANGERS HORS EEE</v>
          </cell>
        </row>
        <row r="689">
          <cell r="A689" t="str">
            <v>p.18 MIGR.ÉTRANGERS</v>
          </cell>
        </row>
        <row r="764">
          <cell r="A764" t="str">
            <v>p.19 MIGR.ÉTRANGERS EEE</v>
          </cell>
        </row>
        <row r="839">
          <cell r="A839" t="str">
            <v>p.20 MIGR. ÉTRANGERS HORS EEE</v>
          </cell>
        </row>
        <row r="914">
          <cell r="A914" t="str">
            <v>p.21 INDICATEURS DÉMOGRAPHIQUES</v>
          </cell>
        </row>
        <row r="991">
          <cell r="A991" t="str">
            <v>p.22 POPULATION AU 31.12, PAR GROUPE D'ÂGES, SUISSES ET ÉTRANGERS, HOMMES ET FEMMES</v>
          </cell>
        </row>
        <row r="1067">
          <cell r="A1067" t="str">
            <v>p.23 POPULATION AU 31.12, PAR GROUPE D'ÂGES, SUISSES ET ÉTRANGERS, HOMMES</v>
          </cell>
        </row>
        <row r="1142">
          <cell r="A1142" t="str">
            <v>p.24 POPULATION AU 31.12, PAR GROUPE D'ÂGES, SUISSES ET ÉTRANGERS, FEMMES</v>
          </cell>
        </row>
        <row r="1217">
          <cell r="A1217" t="str">
            <v>p.25 POPULATION AU 31.12, PAR GROUPE D'ÂGES, SUISSES, HOMMES ET FEMMES</v>
          </cell>
        </row>
        <row r="1293">
          <cell r="A1293" t="str">
            <v xml:space="preserve">p.26 POPULATION AU 31.12, PAR GROUPE D'ÂGES, SUISSES, HOMMES </v>
          </cell>
        </row>
        <row r="1443">
          <cell r="A1443" t="str">
            <v xml:space="preserve">p.28 POPULATION AU 31.12, PAR GROUPE D'ÂGES, ÉTRANGERS, HOMMES ET FEMMES </v>
          </cell>
        </row>
        <row r="1519">
          <cell r="A1519" t="str">
            <v xml:space="preserve">p.29 POPULATION AU 31.12, PAR GROUPE D'ÂGES, ÉTRANGERS, HOMMES  </v>
          </cell>
        </row>
        <row r="1594">
          <cell r="A1594" t="str">
            <v xml:space="preserve">p.30 POPULATION AU 31.12, PAR GROUPE D'ÂGES, ÉTRANGERS, FEMMES  </v>
          </cell>
        </row>
        <row r="1669">
          <cell r="A1669" t="str">
            <v xml:space="preserve">p.31 POPULATION AU 31.12, PAR GROUPE D'ÂGES, ÉTRANGERS DE L'EEE, HOMMES ETFEMMES  </v>
          </cell>
        </row>
        <row r="1744">
          <cell r="A1744" t="str">
            <v xml:space="preserve">p.32 POPULATION AU 31.12, PAR GROUPE D'ÂGES, ÉTRANGERS DE L'EEE, HOMMES   </v>
          </cell>
        </row>
        <row r="1819">
          <cell r="A1819" t="str">
            <v xml:space="preserve">p.33 POPULATION AU 31.12, PAR GROUPE D'ÂGES, ÉTRANGERS DE L'EEE, FEMMES   </v>
          </cell>
        </row>
        <row r="1894">
          <cell r="A1894" t="str">
            <v xml:space="preserve">p.34 POPULATION AU 31.12, PAR GROUPE D'ÂGES, ÉTRANGERS HORS EEE, HOMMES ET FEMMES   </v>
          </cell>
        </row>
        <row r="1969">
          <cell r="A1969" t="str">
            <v xml:space="preserve">p.35 POPULATION AU 31.12, PAR GROUPE D'ÂGES, ÉTRANGERS HORS EEE, HOMMES    </v>
          </cell>
        </row>
        <row r="2044">
          <cell r="A2044" t="str">
            <v xml:space="preserve">p.36 POPULATION AU 31.12, PAR GROUPE D'ÂGES, ÉTRANGERS HORS EEE, FEMMES    </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_pres"/>
    </sheetNames>
    <sheetDataSet>
      <sheetData sheetId="0" refreshError="1">
        <row r="309">
          <cell r="A309" t="str">
            <v>p. 8 POPULATION ACTIVE DISPONIBLE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8"/>
  <sheetViews>
    <sheetView showGridLines="0" tabSelected="1" zoomScaleNormal="100" workbookViewId="0"/>
  </sheetViews>
  <sheetFormatPr baseColWidth="10" defaultColWidth="11.42578125" defaultRowHeight="15"/>
  <cols>
    <col min="1" max="1" width="4.28515625" style="1" customWidth="1"/>
    <col min="2" max="2" width="8.28515625" style="1" customWidth="1"/>
    <col min="3" max="3" width="76" style="1" customWidth="1"/>
    <col min="4" max="4" width="13" style="1" customWidth="1"/>
    <col min="5" max="5" width="26.42578125" style="1" customWidth="1"/>
    <col min="6" max="6" width="4.85546875" style="1" customWidth="1"/>
    <col min="7" max="8" width="11.42578125" style="1"/>
    <col min="9" max="16384" width="11.42578125" style="2"/>
  </cols>
  <sheetData>
    <row r="1" spans="2:256" ht="10.15" customHeight="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2:256">
      <c r="B2" s="3" t="s">
        <v>14</v>
      </c>
      <c r="C2" s="3"/>
      <c r="D2" s="3"/>
      <c r="E2" s="3"/>
      <c r="F2" s="3"/>
      <c r="G2" s="3"/>
      <c r="H2" s="3"/>
      <c r="I2" s="3"/>
      <c r="J2" s="3"/>
      <c r="K2" s="3"/>
      <c r="L2" s="3"/>
      <c r="M2" s="3"/>
      <c r="N2" s="3"/>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2:256">
      <c r="B3" s="4" t="s">
        <v>0</v>
      </c>
      <c r="D3" s="5"/>
      <c r="E3" s="6"/>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2:256">
      <c r="B4" s="4"/>
      <c r="D4" s="5"/>
      <c r="E4" s="6"/>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2:256">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2:256" ht="22.7" customHeight="1">
      <c r="B6" s="7" t="s">
        <v>1</v>
      </c>
      <c r="C6" s="7" t="s">
        <v>2</v>
      </c>
      <c r="D6" s="7" t="s">
        <v>3</v>
      </c>
      <c r="E6" s="7" t="s">
        <v>4</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2:256" ht="33.75" customHeight="1">
      <c r="B7" s="8">
        <f>1</f>
        <v>1</v>
      </c>
      <c r="C7" s="58" t="s">
        <v>5</v>
      </c>
      <c r="D7" s="9" t="s">
        <v>3</v>
      </c>
      <c r="E7" s="59" t="s">
        <v>13</v>
      </c>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2:256" ht="33.75" customHeight="1">
      <c r="B8" s="51">
        <f>B7+1</f>
        <v>2</v>
      </c>
      <c r="C8" s="58" t="s">
        <v>24</v>
      </c>
      <c r="D8" s="48" t="s">
        <v>3</v>
      </c>
      <c r="E8" s="61" t="s">
        <v>25</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2:256" ht="33.75" customHeight="1">
      <c r="B9" s="50">
        <f>B8+1</f>
        <v>3</v>
      </c>
      <c r="C9" s="60" t="s">
        <v>22</v>
      </c>
      <c r="D9" s="13" t="s">
        <v>3</v>
      </c>
      <c r="E9" s="62" t="s">
        <v>26</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2:256" ht="14.25" customHeight="1">
      <c r="B10" s="2"/>
      <c r="C10" s="2"/>
      <c r="D10" s="2"/>
      <c r="E10" s="2"/>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2:256" ht="5.25" customHeight="1">
      <c r="B11" s="14"/>
      <c r="C11" s="15"/>
      <c r="D11" s="15"/>
      <c r="E11" s="16"/>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2:256" ht="17.45" customHeight="1">
      <c r="B12" s="17" t="s">
        <v>6</v>
      </c>
      <c r="C12" s="10"/>
      <c r="D12" s="10"/>
      <c r="E12" s="18"/>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2:256" ht="5.25" customHeight="1">
      <c r="B13" s="19"/>
      <c r="C13" s="20"/>
      <c r="D13" s="20"/>
      <c r="E13" s="2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2:256" ht="10.5" customHeight="1">
      <c r="B14" s="11"/>
      <c r="C14" s="10"/>
      <c r="D14" s="10"/>
      <c r="E14" s="10"/>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2:256" ht="12.75" customHeight="1">
      <c r="E15" s="95" t="s">
        <v>42</v>
      </c>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2:256">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9:256" ht="9" customHeight="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9:256">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sheetData>
  <hyperlinks>
    <hyperlink ref="D7" location="'Interventions par moyen secours'!A1" display="Lien" xr:uid="{00000000-0004-0000-0000-000000000000}"/>
    <hyperlink ref="D9" location="'Subv SMUR'!A1" display="Lien" xr:uid="{00000000-0004-0000-0000-000001000000}"/>
    <hyperlink ref="D8" location="'Subv ambulances'!A1" display="Lien" xr:uid="{00000000-0004-0000-0000-000002000000}"/>
  </hyperlinks>
  <pageMargins left="0.70866141732283472" right="0.70866141732283472" top="0.55118110236220474" bottom="0.59055118110236227" header="0.31496062992125984" footer="0.31496062992125984"/>
  <pageSetup paperSize="9" scale="95" orientation="landscape"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0"/>
  <sheetViews>
    <sheetView showGridLines="0" zoomScaleNormal="100" workbookViewId="0">
      <selection activeCell="B1" sqref="B1"/>
    </sheetView>
  </sheetViews>
  <sheetFormatPr baseColWidth="10" defaultColWidth="11" defaultRowHeight="15"/>
  <cols>
    <col min="1" max="1" width="1.7109375" style="2" customWidth="1"/>
    <col min="2" max="2" width="16.42578125" style="2" customWidth="1"/>
    <col min="3" max="5" width="17.42578125" style="2" customWidth="1"/>
    <col min="6" max="6" width="25" style="2" customWidth="1"/>
    <col min="7" max="17" width="7.7109375" style="2" customWidth="1"/>
    <col min="18" max="16384" width="11" style="2"/>
  </cols>
  <sheetData>
    <row r="1" spans="1:18" ht="10.15" customHeight="1"/>
    <row r="2" spans="1:18" ht="18" customHeight="1">
      <c r="B2" s="22" t="s">
        <v>10</v>
      </c>
      <c r="C2" s="27"/>
      <c r="D2" s="27"/>
      <c r="E2" s="27"/>
    </row>
    <row r="3" spans="1:18" ht="10.15" customHeight="1">
      <c r="B3" s="28"/>
      <c r="C3" s="28"/>
      <c r="D3" s="28"/>
      <c r="E3" s="28"/>
      <c r="F3" s="29"/>
      <c r="G3" s="29"/>
      <c r="H3" s="29"/>
      <c r="I3" s="29"/>
      <c r="J3" s="29"/>
      <c r="K3" s="29"/>
      <c r="L3" s="29"/>
      <c r="M3" s="29"/>
    </row>
    <row r="4" spans="1:18" ht="31.35" customHeight="1">
      <c r="A4" s="29"/>
      <c r="B4" s="76" t="s">
        <v>7</v>
      </c>
      <c r="C4" s="76" t="s">
        <v>16</v>
      </c>
      <c r="D4" s="76" t="s">
        <v>8</v>
      </c>
      <c r="E4" s="76" t="s">
        <v>17</v>
      </c>
      <c r="F4" s="63"/>
      <c r="G4" s="64"/>
      <c r="H4" s="64"/>
      <c r="I4" s="64"/>
      <c r="J4" s="64"/>
      <c r="K4" s="64"/>
      <c r="L4" s="64"/>
      <c r="M4" s="64"/>
    </row>
    <row r="5" spans="1:18">
      <c r="B5" s="77">
        <v>2005</v>
      </c>
      <c r="C5" s="67">
        <v>11637</v>
      </c>
      <c r="D5" s="67">
        <v>2601</v>
      </c>
      <c r="E5" s="67">
        <v>1315</v>
      </c>
      <c r="F5" s="29"/>
      <c r="G5" s="29"/>
      <c r="H5" s="29"/>
      <c r="I5" s="29"/>
      <c r="J5" s="29"/>
      <c r="K5" s="29"/>
      <c r="L5" s="29"/>
      <c r="M5" s="29"/>
      <c r="R5" s="65"/>
    </row>
    <row r="6" spans="1:18">
      <c r="B6" s="78">
        <v>2006</v>
      </c>
      <c r="C6" s="68">
        <v>11405</v>
      </c>
      <c r="D6" s="68">
        <v>2793</v>
      </c>
      <c r="E6" s="68">
        <v>1629</v>
      </c>
      <c r="F6" s="29"/>
      <c r="G6" s="29"/>
      <c r="H6" s="29"/>
      <c r="I6" s="29"/>
      <c r="J6" s="29"/>
      <c r="K6" s="29"/>
      <c r="L6" s="29"/>
      <c r="M6" s="29"/>
      <c r="N6" s="29"/>
      <c r="R6" s="65"/>
    </row>
    <row r="7" spans="1:18">
      <c r="B7" s="78">
        <v>2007</v>
      </c>
      <c r="C7" s="68">
        <v>12265</v>
      </c>
      <c r="D7" s="68">
        <v>3111</v>
      </c>
      <c r="E7" s="68">
        <v>1744</v>
      </c>
      <c r="F7" s="29"/>
      <c r="G7" s="29"/>
      <c r="H7" s="29"/>
      <c r="I7" s="29"/>
      <c r="J7" s="29"/>
      <c r="K7" s="29"/>
      <c r="L7" s="29"/>
      <c r="M7" s="29"/>
      <c r="R7" s="65"/>
    </row>
    <row r="8" spans="1:18">
      <c r="A8" s="30"/>
      <c r="B8" s="78">
        <v>2008</v>
      </c>
      <c r="C8" s="68">
        <v>13151</v>
      </c>
      <c r="D8" s="68">
        <v>3013</v>
      </c>
      <c r="E8" s="68">
        <v>1891</v>
      </c>
      <c r="F8" s="29"/>
      <c r="G8" s="29"/>
      <c r="H8" s="29"/>
      <c r="I8" s="29"/>
      <c r="J8" s="29"/>
      <c r="K8" s="29"/>
      <c r="L8" s="29"/>
      <c r="M8" s="29"/>
      <c r="P8" s="30"/>
      <c r="Q8" s="30"/>
    </row>
    <row r="9" spans="1:18">
      <c r="A9" s="30"/>
      <c r="B9" s="78">
        <v>2009</v>
      </c>
      <c r="C9" s="68">
        <v>13921</v>
      </c>
      <c r="D9" s="68">
        <v>3042</v>
      </c>
      <c r="E9" s="68">
        <v>2017</v>
      </c>
      <c r="F9" s="29"/>
      <c r="G9" s="29"/>
      <c r="H9" s="29"/>
      <c r="I9" s="29"/>
      <c r="J9" s="29"/>
      <c r="K9" s="29"/>
      <c r="L9" s="29"/>
      <c r="M9" s="29"/>
      <c r="P9" s="30"/>
      <c r="Q9" s="30"/>
    </row>
    <row r="10" spans="1:18">
      <c r="A10" s="30"/>
      <c r="B10" s="78">
        <v>2010</v>
      </c>
      <c r="C10" s="68">
        <v>14620</v>
      </c>
      <c r="D10" s="68">
        <v>3317</v>
      </c>
      <c r="E10" s="68">
        <v>1691</v>
      </c>
      <c r="F10" s="29"/>
      <c r="G10" s="29"/>
      <c r="H10" s="29"/>
      <c r="I10" s="29"/>
      <c r="J10" s="29"/>
      <c r="K10" s="29"/>
      <c r="L10" s="29"/>
      <c r="M10" s="29"/>
      <c r="P10" s="30"/>
      <c r="Q10" s="30"/>
    </row>
    <row r="11" spans="1:18">
      <c r="A11" s="30"/>
      <c r="B11" s="78">
        <v>2011</v>
      </c>
      <c r="C11" s="68">
        <v>14792</v>
      </c>
      <c r="D11" s="68">
        <v>3401</v>
      </c>
      <c r="E11" s="68">
        <v>2007</v>
      </c>
      <c r="F11" s="29"/>
      <c r="G11" s="29"/>
      <c r="H11" s="29"/>
      <c r="I11" s="29"/>
      <c r="J11" s="29"/>
      <c r="K11" s="29"/>
      <c r="L11" s="29"/>
      <c r="M11" s="29"/>
      <c r="P11" s="30"/>
      <c r="Q11" s="30"/>
    </row>
    <row r="12" spans="1:18">
      <c r="A12" s="30"/>
      <c r="B12" s="78">
        <v>2012</v>
      </c>
      <c r="C12" s="68">
        <v>15246</v>
      </c>
      <c r="D12" s="68">
        <v>3292</v>
      </c>
      <c r="E12" s="68">
        <v>2108</v>
      </c>
      <c r="F12" s="29"/>
      <c r="G12" s="29"/>
      <c r="H12" s="29"/>
      <c r="I12" s="29"/>
      <c r="J12" s="29"/>
      <c r="K12" s="29"/>
      <c r="L12" s="29"/>
      <c r="M12" s="29"/>
      <c r="P12" s="30"/>
      <c r="Q12" s="30"/>
    </row>
    <row r="13" spans="1:18">
      <c r="A13" s="30"/>
      <c r="B13" s="78">
        <v>2013</v>
      </c>
      <c r="C13" s="68">
        <v>15510</v>
      </c>
      <c r="D13" s="68">
        <v>3365</v>
      </c>
      <c r="E13" s="68">
        <v>2255</v>
      </c>
      <c r="F13" s="29"/>
      <c r="G13" s="29"/>
      <c r="H13" s="29"/>
      <c r="I13" s="29"/>
      <c r="J13" s="29"/>
      <c r="K13" s="29"/>
      <c r="L13" s="29"/>
      <c r="M13" s="29"/>
      <c r="P13" s="30"/>
      <c r="Q13" s="30"/>
    </row>
    <row r="14" spans="1:18">
      <c r="A14" s="30"/>
      <c r="B14" s="78">
        <v>2014</v>
      </c>
      <c r="C14" s="68">
        <v>16187</v>
      </c>
      <c r="D14" s="68">
        <v>3380</v>
      </c>
      <c r="E14" s="68">
        <v>2287</v>
      </c>
      <c r="F14" s="29"/>
      <c r="G14" s="29"/>
      <c r="H14" s="29"/>
      <c r="I14" s="29"/>
      <c r="J14" s="29"/>
      <c r="K14" s="29"/>
      <c r="L14" s="29"/>
      <c r="M14" s="29"/>
      <c r="P14" s="30"/>
      <c r="Q14" s="30"/>
    </row>
    <row r="15" spans="1:18">
      <c r="A15" s="30"/>
      <c r="B15" s="78">
        <v>2015</v>
      </c>
      <c r="C15" s="68">
        <v>15887</v>
      </c>
      <c r="D15" s="68">
        <v>3278</v>
      </c>
      <c r="E15" s="68">
        <v>2281</v>
      </c>
      <c r="F15" s="29"/>
      <c r="G15" s="29"/>
      <c r="H15" s="29"/>
      <c r="I15" s="29"/>
      <c r="J15" s="29"/>
      <c r="K15" s="29"/>
      <c r="L15" s="29"/>
      <c r="M15" s="29"/>
      <c r="P15" s="30"/>
      <c r="Q15" s="30"/>
    </row>
    <row r="16" spans="1:18">
      <c r="A16" s="30"/>
      <c r="B16" s="78">
        <v>2016</v>
      </c>
      <c r="C16" s="68">
        <v>14168</v>
      </c>
      <c r="D16" s="68">
        <v>3558</v>
      </c>
      <c r="E16" s="68">
        <v>2739</v>
      </c>
      <c r="F16" s="29"/>
      <c r="G16" s="29"/>
      <c r="H16" s="29"/>
      <c r="I16" s="29"/>
      <c r="J16" s="29"/>
      <c r="K16" s="29"/>
      <c r="L16" s="29"/>
      <c r="M16" s="29"/>
      <c r="P16" s="30"/>
      <c r="Q16" s="30"/>
    </row>
    <row r="17" spans="2:15">
      <c r="B17" s="78">
        <v>2017</v>
      </c>
      <c r="C17" s="68">
        <v>14803</v>
      </c>
      <c r="D17" s="68">
        <v>3704</v>
      </c>
      <c r="E17" s="68">
        <v>3172</v>
      </c>
      <c r="F17" s="29"/>
      <c r="G17" s="29"/>
      <c r="H17" s="29"/>
      <c r="I17" s="29"/>
      <c r="J17" s="29"/>
      <c r="K17" s="29"/>
      <c r="L17" s="29"/>
      <c r="M17" s="29"/>
    </row>
    <row r="18" spans="2:15">
      <c r="B18" s="78">
        <v>2018</v>
      </c>
      <c r="C18" s="68">
        <v>15638</v>
      </c>
      <c r="D18" s="68">
        <v>4096</v>
      </c>
      <c r="E18" s="68">
        <v>3246</v>
      </c>
      <c r="F18" s="29"/>
      <c r="G18" s="29"/>
      <c r="H18" s="29"/>
      <c r="I18" s="29"/>
      <c r="J18" s="29"/>
      <c r="K18" s="29"/>
      <c r="L18" s="29"/>
      <c r="M18" s="29"/>
    </row>
    <row r="19" spans="2:15">
      <c r="B19" s="78">
        <v>2019</v>
      </c>
      <c r="C19" s="68">
        <v>15894</v>
      </c>
      <c r="D19" s="68">
        <v>4089</v>
      </c>
      <c r="E19" s="68">
        <v>2461</v>
      </c>
      <c r="F19" s="29"/>
      <c r="G19" s="29"/>
      <c r="H19" s="29"/>
      <c r="I19" s="29"/>
      <c r="J19" s="29"/>
      <c r="K19" s="29"/>
      <c r="L19" s="29"/>
      <c r="M19" s="29"/>
    </row>
    <row r="20" spans="2:15">
      <c r="B20" s="78">
        <v>2020</v>
      </c>
      <c r="C20" s="68">
        <f>16005+810</f>
        <v>16815</v>
      </c>
      <c r="D20" s="68">
        <f>3368+225</f>
        <v>3593</v>
      </c>
      <c r="E20" s="102" t="s">
        <v>49</v>
      </c>
      <c r="F20" s="29"/>
      <c r="G20" s="29"/>
      <c r="H20" s="29"/>
      <c r="I20" s="29"/>
      <c r="J20" s="29"/>
      <c r="K20" s="29"/>
      <c r="L20" s="29"/>
      <c r="M20" s="29"/>
    </row>
    <row r="21" spans="2:15">
      <c r="B21" s="100">
        <v>2021</v>
      </c>
      <c r="C21" s="101">
        <v>18118</v>
      </c>
      <c r="D21" s="101">
        <v>3768</v>
      </c>
      <c r="E21" s="101" t="s">
        <v>50</v>
      </c>
      <c r="F21" s="29"/>
      <c r="G21" s="29"/>
      <c r="H21" s="29"/>
      <c r="I21" s="29"/>
      <c r="J21" s="29"/>
      <c r="K21" s="29"/>
      <c r="L21" s="29"/>
      <c r="M21" s="29"/>
    </row>
    <row r="22" spans="2:15">
      <c r="B22" s="100">
        <v>2022</v>
      </c>
      <c r="C22" s="101">
        <v>20681</v>
      </c>
      <c r="D22" s="101">
        <v>4742</v>
      </c>
      <c r="E22" s="101">
        <v>2936</v>
      </c>
      <c r="F22" s="29"/>
      <c r="G22" s="29"/>
      <c r="H22" s="29"/>
      <c r="I22" s="29"/>
      <c r="J22" s="29"/>
      <c r="K22" s="29"/>
      <c r="L22" s="29"/>
      <c r="M22" s="29"/>
    </row>
    <row r="23" spans="2:15">
      <c r="B23" s="79">
        <v>2023</v>
      </c>
      <c r="C23" s="96">
        <v>21000</v>
      </c>
      <c r="D23" s="96">
        <v>4683</v>
      </c>
      <c r="E23" s="96">
        <v>2852</v>
      </c>
      <c r="F23" s="29"/>
      <c r="G23" s="29"/>
      <c r="H23" s="29"/>
      <c r="I23" s="29"/>
      <c r="J23" s="29"/>
      <c r="K23" s="29"/>
      <c r="L23" s="29"/>
      <c r="M23" s="29"/>
    </row>
    <row r="24" spans="2:15" ht="4.7" customHeight="1">
      <c r="B24" s="31"/>
      <c r="C24" s="32"/>
      <c r="D24" s="33"/>
      <c r="E24" s="33"/>
      <c r="F24" s="34"/>
      <c r="G24" s="35"/>
      <c r="H24" s="32"/>
      <c r="I24" s="32"/>
      <c r="J24" s="35"/>
      <c r="K24" s="32"/>
      <c r="L24" s="35"/>
      <c r="M24" s="36"/>
      <c r="N24" s="30"/>
      <c r="O24" s="30"/>
    </row>
    <row r="25" spans="2:15">
      <c r="B25" s="37" t="s">
        <v>12</v>
      </c>
      <c r="C25" s="38"/>
      <c r="D25" s="39"/>
      <c r="E25" s="40"/>
      <c r="F25" s="40"/>
      <c r="G25" s="40"/>
      <c r="H25" s="40"/>
      <c r="I25" s="40"/>
      <c r="J25" s="40"/>
      <c r="K25" s="40"/>
      <c r="L25" s="38"/>
      <c r="M25" s="38"/>
      <c r="N25" s="30"/>
      <c r="O25" s="30"/>
    </row>
    <row r="26" spans="2:15" ht="4.7" customHeight="1">
      <c r="B26" s="37"/>
      <c r="C26" s="38"/>
      <c r="D26" s="39"/>
      <c r="E26" s="40"/>
      <c r="F26" s="40"/>
      <c r="G26" s="40"/>
      <c r="H26" s="40"/>
      <c r="I26" s="40"/>
      <c r="J26" s="40"/>
      <c r="K26" s="40"/>
      <c r="L26" s="38"/>
      <c r="M26" s="38"/>
      <c r="N26" s="30"/>
      <c r="O26" s="30"/>
    </row>
    <row r="27" spans="2:15">
      <c r="B27" s="24" t="s">
        <v>44</v>
      </c>
      <c r="C27" s="38"/>
      <c r="D27" s="39"/>
      <c r="E27" s="40"/>
      <c r="F27" s="40"/>
      <c r="G27" s="40"/>
      <c r="H27" s="40"/>
      <c r="I27" s="40"/>
      <c r="J27" s="40"/>
      <c r="K27" s="40"/>
      <c r="L27" s="38"/>
      <c r="M27" s="38"/>
      <c r="N27" s="30"/>
      <c r="O27" s="30"/>
    </row>
    <row r="28" spans="2:15" ht="4.7" customHeight="1">
      <c r="B28" s="30"/>
      <c r="C28" s="30"/>
      <c r="D28" s="30"/>
      <c r="E28" s="30"/>
      <c r="F28" s="30"/>
      <c r="G28" s="30"/>
      <c r="H28" s="30"/>
      <c r="I28" s="30"/>
      <c r="J28" s="30"/>
      <c r="K28" s="30"/>
      <c r="L28" s="30"/>
      <c r="M28" s="30"/>
      <c r="N28" s="30"/>
      <c r="O28" s="30"/>
    </row>
    <row r="29" spans="2:15">
      <c r="B29" s="37" t="s">
        <v>11</v>
      </c>
      <c r="C29" s="37"/>
      <c r="D29" s="41"/>
      <c r="E29" s="42"/>
      <c r="F29" s="42"/>
      <c r="G29" s="43"/>
      <c r="H29" s="43"/>
      <c r="I29" s="43"/>
      <c r="J29" s="43"/>
      <c r="K29" s="30"/>
      <c r="L29" s="30"/>
      <c r="M29" s="30"/>
      <c r="N29" s="30"/>
      <c r="O29" s="30"/>
    </row>
    <row r="30" spans="2:15">
      <c r="B30" s="24" t="s">
        <v>18</v>
      </c>
      <c r="C30" s="38"/>
      <c r="D30" s="39"/>
      <c r="E30" s="40"/>
      <c r="F30" s="40"/>
      <c r="G30" s="40"/>
      <c r="H30" s="40"/>
      <c r="I30" s="40"/>
      <c r="J30" s="40"/>
      <c r="K30" s="40"/>
      <c r="L30" s="38"/>
      <c r="M30" s="38"/>
      <c r="N30" s="30"/>
      <c r="O30" s="30"/>
    </row>
    <row r="31" spans="2:15">
      <c r="B31" s="24" t="s">
        <v>19</v>
      </c>
      <c r="C31" s="38"/>
      <c r="D31" s="39"/>
      <c r="E31" s="40"/>
      <c r="F31" s="40"/>
      <c r="G31" s="40"/>
      <c r="H31" s="40"/>
      <c r="I31" s="40"/>
      <c r="J31" s="40"/>
      <c r="K31" s="40"/>
      <c r="L31" s="38"/>
      <c r="M31" s="38"/>
      <c r="N31" s="30"/>
      <c r="O31" s="30"/>
    </row>
    <row r="32" spans="2:15" ht="45" customHeight="1">
      <c r="B32" s="107" t="s">
        <v>54</v>
      </c>
      <c r="C32" s="107"/>
      <c r="D32" s="107"/>
      <c r="E32" s="107"/>
      <c r="F32" s="107"/>
      <c r="G32" s="107"/>
      <c r="H32" s="40"/>
      <c r="I32" s="40"/>
      <c r="J32" s="40"/>
      <c r="K32" s="40"/>
      <c r="L32" s="38"/>
      <c r="M32" s="38"/>
      <c r="N32" s="30"/>
      <c r="O32" s="30"/>
    </row>
    <row r="33" spans="2:15" ht="4.7" customHeight="1">
      <c r="B33" s="30"/>
      <c r="C33" s="30"/>
      <c r="D33" s="30"/>
      <c r="E33" s="30"/>
      <c r="F33" s="30"/>
      <c r="G33" s="30"/>
      <c r="H33" s="30"/>
      <c r="I33" s="30"/>
      <c r="J33" s="30"/>
      <c r="K33" s="30"/>
      <c r="L33" s="30"/>
      <c r="M33" s="30"/>
      <c r="N33" s="30"/>
      <c r="O33" s="30"/>
    </row>
    <row r="34" spans="2:15">
      <c r="B34" s="23" t="s">
        <v>9</v>
      </c>
      <c r="C34" s="30"/>
      <c r="D34" s="30"/>
      <c r="E34" s="30"/>
      <c r="F34" s="30"/>
      <c r="G34" s="30"/>
      <c r="H34" s="30"/>
      <c r="I34" s="30"/>
      <c r="J34" s="30"/>
      <c r="K34" s="30"/>
      <c r="L34" s="30"/>
      <c r="M34" s="30"/>
    </row>
    <row r="36" spans="2:15">
      <c r="C36" s="26"/>
      <c r="D36" s="26"/>
      <c r="E36" s="26"/>
      <c r="F36" s="26"/>
      <c r="G36" s="26"/>
      <c r="H36" s="26"/>
      <c r="I36" s="26"/>
      <c r="J36" s="26"/>
    </row>
    <row r="37" spans="2:15">
      <c r="F37" s="26"/>
      <c r="G37" s="26"/>
      <c r="H37" s="26"/>
      <c r="I37" s="26"/>
      <c r="J37" s="26"/>
    </row>
    <row r="40" spans="2:15">
      <c r="F40" s="25"/>
      <c r="G40" s="25"/>
      <c r="H40" s="25"/>
      <c r="I40" s="25"/>
      <c r="J40" s="25"/>
      <c r="K40" s="25"/>
      <c r="L40" s="25"/>
      <c r="M40" s="25"/>
    </row>
  </sheetData>
  <mergeCells count="1">
    <mergeCell ref="B32:G32"/>
  </mergeCells>
  <pageMargins left="0.70866141732283472" right="0.70866141732283472" top="0.74803149606299213" bottom="0.74803149606299213" header="0.31496062992125984" footer="0.31496062992125984"/>
  <pageSetup paperSize="9" scale="85" orientation="portrait" r:id="rId1"/>
  <headerFooter>
    <oddHeader>&amp;L&amp;G&amp;RSecours</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26"/>
  <sheetViews>
    <sheetView showGridLines="0" zoomScaleNormal="100" workbookViewId="0">
      <selection activeCell="B1" sqref="B1"/>
    </sheetView>
  </sheetViews>
  <sheetFormatPr baseColWidth="10" defaultColWidth="11.42578125" defaultRowHeight="15"/>
  <cols>
    <col min="1" max="1" width="1.7109375" style="2" customWidth="1"/>
    <col min="2" max="2" width="12" style="2" customWidth="1"/>
    <col min="3" max="5" width="13.42578125" style="2" customWidth="1"/>
    <col min="6" max="6" width="23.28515625" style="2" customWidth="1"/>
    <col min="7" max="7" width="54" style="2" customWidth="1"/>
    <col min="8" max="8" width="13.42578125" style="2" customWidth="1"/>
    <col min="9" max="13" width="13.140625" style="2" customWidth="1"/>
    <col min="14" max="16384" width="11.42578125" style="2"/>
  </cols>
  <sheetData>
    <row r="1" spans="2:13" ht="10.15" customHeight="1"/>
    <row r="2" spans="2:13" ht="38.85" customHeight="1">
      <c r="B2" s="108" t="s">
        <v>29</v>
      </c>
      <c r="C2" s="108"/>
      <c r="D2" s="108"/>
      <c r="E2" s="108"/>
      <c r="F2" s="108"/>
      <c r="G2" s="92"/>
    </row>
    <row r="3" spans="2:13" ht="10.15" customHeight="1">
      <c r="B3" s="28"/>
      <c r="C3" s="28"/>
      <c r="D3" s="28"/>
      <c r="E3" s="28"/>
      <c r="F3" s="29"/>
      <c r="G3" s="29"/>
      <c r="H3" s="29"/>
      <c r="I3" s="29"/>
      <c r="J3" s="29"/>
      <c r="K3" s="29"/>
      <c r="L3" s="29"/>
      <c r="M3" s="29"/>
    </row>
    <row r="4" spans="2:13">
      <c r="B4" s="110" t="s">
        <v>7</v>
      </c>
      <c r="C4" s="110" t="s">
        <v>35</v>
      </c>
      <c r="D4" s="110"/>
      <c r="E4" s="110"/>
      <c r="F4" s="66"/>
      <c r="G4" s="66"/>
    </row>
    <row r="5" spans="2:13" s="75" customFormat="1">
      <c r="B5" s="110"/>
      <c r="C5" s="104" t="s">
        <v>36</v>
      </c>
      <c r="D5" s="104" t="s">
        <v>37</v>
      </c>
      <c r="E5" s="104" t="s">
        <v>20</v>
      </c>
      <c r="F5" s="66"/>
      <c r="G5" s="66"/>
    </row>
    <row r="6" spans="2:13">
      <c r="B6" s="82">
        <v>2015</v>
      </c>
      <c r="C6" s="45">
        <v>1040504.4999999999</v>
      </c>
      <c r="D6" s="45">
        <v>445930.5</v>
      </c>
      <c r="E6" s="85">
        <v>1486435</v>
      </c>
      <c r="F6" s="66"/>
      <c r="G6" s="66"/>
    </row>
    <row r="7" spans="2:13">
      <c r="B7" s="83">
        <v>2016</v>
      </c>
      <c r="C7" s="44">
        <v>1155918.1515230029</v>
      </c>
      <c r="D7" s="44">
        <v>495393.49350985838</v>
      </c>
      <c r="E7" s="86">
        <v>1651311.6450328613</v>
      </c>
      <c r="F7" s="66"/>
      <c r="G7" s="66"/>
    </row>
    <row r="8" spans="2:13">
      <c r="B8" s="83">
        <v>2017</v>
      </c>
      <c r="C8" s="44">
        <v>980256.33579999942</v>
      </c>
      <c r="D8" s="44">
        <v>420109.85819999973</v>
      </c>
      <c r="E8" s="86">
        <v>1400366.1939999992</v>
      </c>
      <c r="F8" s="66"/>
      <c r="G8" s="66"/>
    </row>
    <row r="9" spans="2:13">
      <c r="B9" s="83" t="s">
        <v>51</v>
      </c>
      <c r="C9" s="44">
        <v>1311329.4934330292</v>
      </c>
      <c r="D9" s="44">
        <v>561998.35432844108</v>
      </c>
      <c r="E9" s="86">
        <v>1873327.8477614704</v>
      </c>
      <c r="F9" s="66"/>
      <c r="G9" s="66"/>
    </row>
    <row r="10" spans="2:13">
      <c r="B10" s="83">
        <v>2019</v>
      </c>
      <c r="C10" s="44">
        <v>1649667</v>
      </c>
      <c r="D10" s="44">
        <v>707000</v>
      </c>
      <c r="E10" s="86">
        <v>2356667</v>
      </c>
      <c r="F10" s="66"/>
      <c r="G10" s="66"/>
    </row>
    <row r="11" spans="2:13">
      <c r="B11" s="83">
        <v>2020</v>
      </c>
      <c r="C11" s="44">
        <v>2023500.5548767226</v>
      </c>
      <c r="D11" s="44">
        <v>867214.5235185955</v>
      </c>
      <c r="E11" s="86">
        <f>C11+D11</f>
        <v>2890715.0783953182</v>
      </c>
      <c r="F11" s="94"/>
      <c r="G11" s="94"/>
    </row>
    <row r="12" spans="2:13">
      <c r="B12" s="83">
        <v>2021</v>
      </c>
      <c r="C12" s="44">
        <v>2134428</v>
      </c>
      <c r="D12" s="44">
        <v>914755</v>
      </c>
      <c r="E12" s="86">
        <v>3049183</v>
      </c>
    </row>
    <row r="13" spans="2:13">
      <c r="B13" s="83">
        <v>2022</v>
      </c>
      <c r="C13" s="44">
        <v>2211056.4</v>
      </c>
      <c r="D13" s="44">
        <v>947595.6</v>
      </c>
      <c r="E13" s="86">
        <v>3158652</v>
      </c>
      <c r="F13" s="99"/>
      <c r="G13" s="99"/>
    </row>
    <row r="14" spans="2:13">
      <c r="B14" s="84" t="s">
        <v>52</v>
      </c>
      <c r="C14" s="105">
        <v>2979430.3</v>
      </c>
      <c r="D14" s="105">
        <v>1276898.7</v>
      </c>
      <c r="E14" s="106" t="s">
        <v>47</v>
      </c>
      <c r="F14" s="66"/>
      <c r="G14" s="66"/>
    </row>
    <row r="15" spans="2:13" ht="5.0999999999999996" customHeight="1">
      <c r="C15" s="2" t="s">
        <v>21</v>
      </c>
    </row>
    <row r="16" spans="2:13">
      <c r="B16" s="37" t="s">
        <v>12</v>
      </c>
      <c r="C16" s="46"/>
    </row>
    <row r="17" spans="2:12" ht="5.0999999999999996" customHeight="1"/>
    <row r="18" spans="2:12">
      <c r="B18" s="24" t="s">
        <v>44</v>
      </c>
    </row>
    <row r="19" spans="2:12" ht="5.0999999999999996" customHeight="1">
      <c r="B19" s="12"/>
    </row>
    <row r="20" spans="2:12">
      <c r="B20" s="24" t="s">
        <v>15</v>
      </c>
    </row>
    <row r="21" spans="2:12" ht="60" customHeight="1">
      <c r="B21" s="109" t="s">
        <v>55</v>
      </c>
      <c r="C21" s="109"/>
      <c r="D21" s="109"/>
      <c r="E21" s="109"/>
      <c r="F21" s="109"/>
      <c r="G21" s="103"/>
      <c r="H21" s="107"/>
      <c r="I21" s="107"/>
      <c r="J21" s="107"/>
      <c r="K21" s="107"/>
      <c r="L21" s="107"/>
    </row>
    <row r="22" spans="2:12" ht="27" customHeight="1">
      <c r="B22" s="109" t="s">
        <v>53</v>
      </c>
      <c r="C22" s="109"/>
      <c r="D22" s="109"/>
      <c r="E22" s="109"/>
      <c r="F22" s="109"/>
      <c r="G22" s="103"/>
      <c r="H22" s="107"/>
      <c r="I22" s="107"/>
      <c r="J22" s="107"/>
      <c r="K22" s="107"/>
      <c r="L22" s="107"/>
    </row>
    <row r="23" spans="2:12" ht="14.25" customHeight="1">
      <c r="B23" s="107" t="s">
        <v>38</v>
      </c>
      <c r="C23" s="107"/>
      <c r="D23" s="107"/>
      <c r="E23" s="107"/>
      <c r="F23" s="107"/>
      <c r="G23" s="49"/>
      <c r="H23" s="107"/>
      <c r="I23" s="107"/>
      <c r="J23" s="107"/>
      <c r="K23" s="107"/>
      <c r="L23" s="107"/>
    </row>
    <row r="24" spans="2:12" ht="5.0999999999999996" customHeight="1">
      <c r="B24" s="12"/>
      <c r="H24" s="107"/>
      <c r="I24" s="107"/>
      <c r="J24" s="107"/>
      <c r="K24" s="107"/>
      <c r="L24" s="107"/>
    </row>
    <row r="25" spans="2:12">
      <c r="B25" s="23" t="s">
        <v>9</v>
      </c>
      <c r="H25" s="107"/>
      <c r="I25" s="107"/>
      <c r="J25" s="107"/>
      <c r="K25" s="107"/>
      <c r="L25" s="107"/>
    </row>
    <row r="26" spans="2:12" ht="15" customHeight="1">
      <c r="H26" s="107"/>
      <c r="I26" s="107"/>
      <c r="J26" s="107"/>
      <c r="K26" s="107"/>
      <c r="L26" s="107"/>
    </row>
  </sheetData>
  <mergeCells count="7">
    <mergeCell ref="B2:F2"/>
    <mergeCell ref="B21:F21"/>
    <mergeCell ref="H21:L26"/>
    <mergeCell ref="B22:F22"/>
    <mergeCell ref="B23:F23"/>
    <mergeCell ref="B4:B5"/>
    <mergeCell ref="C4:E4"/>
  </mergeCells>
  <pageMargins left="0.70866141732283472" right="0.70866141732283472" top="0.74803149606299213" bottom="0.74803149606299213" header="0.31496062992125984" footer="0.31496062992125984"/>
  <pageSetup paperSize="0" orientation="portrait" r:id="rId1"/>
  <headerFooter>
    <oddHeader>&amp;L&amp;G&amp;RSecours</oddHeader>
    <oddFooter>&amp;L&amp;A&amp;C&amp;P&amp;R&amp;F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20"/>
  <sheetViews>
    <sheetView showGridLines="0" zoomScaleNormal="100" workbookViewId="0"/>
  </sheetViews>
  <sheetFormatPr baseColWidth="10" defaultColWidth="11.42578125" defaultRowHeight="14.25"/>
  <cols>
    <col min="1" max="1" width="1.7109375" style="52" customWidth="1"/>
    <col min="2" max="2" width="16.42578125" style="52" customWidth="1"/>
    <col min="3" max="8" width="13" style="52" customWidth="1"/>
    <col min="9" max="11" width="13.85546875" style="52" customWidth="1"/>
    <col min="12" max="12" width="26.85546875" style="52" bestFit="1" customWidth="1"/>
    <col min="13" max="13" width="20.42578125" style="52" bestFit="1" customWidth="1"/>
    <col min="14" max="14" width="29.7109375" style="52" bestFit="1" customWidth="1"/>
    <col min="15" max="15" width="33.28515625" style="52" bestFit="1" customWidth="1"/>
    <col min="16" max="16384" width="11.42578125" style="52"/>
  </cols>
  <sheetData>
    <row r="1" spans="2:16" ht="10.15" customHeight="1"/>
    <row r="2" spans="2:16" s="57" customFormat="1" ht="30.6" customHeight="1">
      <c r="B2" s="111" t="s">
        <v>30</v>
      </c>
      <c r="C2" s="111"/>
      <c r="D2" s="111"/>
      <c r="E2" s="111"/>
      <c r="F2" s="111"/>
      <c r="G2" s="111"/>
      <c r="H2" s="111"/>
      <c r="I2" s="56"/>
      <c r="J2" s="56"/>
      <c r="K2" s="56"/>
    </row>
    <row r="3" spans="2:16" s="2" customFormat="1" ht="10.15" customHeight="1">
      <c r="B3" s="28"/>
      <c r="C3" s="28"/>
      <c r="D3" s="28"/>
      <c r="E3" s="28"/>
      <c r="F3" s="29"/>
      <c r="G3" s="29"/>
      <c r="H3" s="29"/>
      <c r="I3" s="29"/>
      <c r="J3" s="29"/>
      <c r="K3" s="29"/>
      <c r="L3" s="29"/>
      <c r="M3" s="29"/>
    </row>
    <row r="4" spans="2:16" ht="29.25" customHeight="1">
      <c r="B4" s="80" t="s">
        <v>28</v>
      </c>
      <c r="C4" s="93" t="s">
        <v>40</v>
      </c>
      <c r="D4" s="93" t="s">
        <v>41</v>
      </c>
      <c r="E4" s="81">
        <v>2017</v>
      </c>
      <c r="F4" s="81">
        <v>2018</v>
      </c>
      <c r="G4" s="81">
        <v>2019</v>
      </c>
      <c r="H4" s="81" t="s">
        <v>34</v>
      </c>
      <c r="I4" s="81" t="s">
        <v>43</v>
      </c>
      <c r="J4" s="81" t="s">
        <v>45</v>
      </c>
      <c r="K4" s="81" t="s">
        <v>46</v>
      </c>
      <c r="L4" s="55"/>
      <c r="M4" s="54"/>
      <c r="N4" s="54"/>
      <c r="O4" s="54"/>
      <c r="P4" s="47"/>
    </row>
    <row r="5" spans="2:16" ht="16.350000000000001" customHeight="1">
      <c r="B5" s="87" t="s">
        <v>33</v>
      </c>
      <c r="C5" s="69">
        <v>271285</v>
      </c>
      <c r="D5" s="69">
        <v>271201</v>
      </c>
      <c r="E5" s="69">
        <v>271439</v>
      </c>
      <c r="F5" s="69">
        <v>270500</v>
      </c>
      <c r="G5" s="70">
        <v>230509</v>
      </c>
      <c r="H5" s="70">
        <v>0</v>
      </c>
      <c r="I5" s="97">
        <v>0</v>
      </c>
      <c r="J5" s="97">
        <v>0</v>
      </c>
      <c r="K5" s="97">
        <v>0</v>
      </c>
      <c r="L5" s="55"/>
      <c r="M5" s="54"/>
      <c r="N5" s="54"/>
      <c r="O5" s="54"/>
      <c r="P5" s="47"/>
    </row>
    <row r="6" spans="2:16" ht="16.350000000000001" customHeight="1">
      <c r="B6" s="88" t="s">
        <v>31</v>
      </c>
      <c r="C6" s="71">
        <v>300000</v>
      </c>
      <c r="D6" s="71">
        <v>300000</v>
      </c>
      <c r="E6" s="71">
        <v>300000</v>
      </c>
      <c r="F6" s="71">
        <v>300000</v>
      </c>
      <c r="G6" s="72">
        <v>250000</v>
      </c>
      <c r="H6" s="72">
        <v>330000</v>
      </c>
      <c r="I6" s="98">
        <v>450000</v>
      </c>
      <c r="J6" s="98">
        <v>450000</v>
      </c>
      <c r="K6" s="98">
        <v>450000</v>
      </c>
      <c r="L6" s="55"/>
      <c r="M6" s="54"/>
      <c r="N6" s="54"/>
      <c r="O6" s="54"/>
      <c r="P6" s="47"/>
    </row>
    <row r="7" spans="2:16" ht="16.350000000000001" customHeight="1">
      <c r="B7" s="88" t="s">
        <v>23</v>
      </c>
      <c r="C7" s="71">
        <v>300000</v>
      </c>
      <c r="D7" s="71">
        <v>300000</v>
      </c>
      <c r="E7" s="71">
        <v>300000</v>
      </c>
      <c r="F7" s="71">
        <v>300000</v>
      </c>
      <c r="G7" s="72">
        <v>300000</v>
      </c>
      <c r="H7" s="72">
        <v>330000</v>
      </c>
      <c r="I7" s="98">
        <v>450000</v>
      </c>
      <c r="J7" s="98">
        <v>450000</v>
      </c>
      <c r="K7" s="98">
        <v>450000</v>
      </c>
      <c r="L7" s="55"/>
      <c r="M7" s="54"/>
      <c r="N7" s="54"/>
      <c r="O7" s="54"/>
      <c r="P7" s="47"/>
    </row>
    <row r="8" spans="2:16" ht="16.350000000000001" customHeight="1">
      <c r="B8" s="89" t="s">
        <v>27</v>
      </c>
      <c r="C8" s="73">
        <v>300000</v>
      </c>
      <c r="D8" s="73">
        <v>300000</v>
      </c>
      <c r="E8" s="73">
        <v>300000</v>
      </c>
      <c r="F8" s="73">
        <v>300000</v>
      </c>
      <c r="G8" s="74">
        <v>300000</v>
      </c>
      <c r="H8" s="74">
        <v>330000</v>
      </c>
      <c r="I8" s="98">
        <v>450000</v>
      </c>
      <c r="J8" s="98">
        <v>450000</v>
      </c>
      <c r="K8" s="98">
        <v>450000</v>
      </c>
      <c r="L8" s="55"/>
      <c r="M8" s="54"/>
      <c r="N8" s="54"/>
      <c r="O8" s="54"/>
      <c r="P8" s="47"/>
    </row>
    <row r="9" spans="2:16" ht="16.350000000000001" customHeight="1">
      <c r="B9" s="90" t="s">
        <v>20</v>
      </c>
      <c r="C9" s="91">
        <f>SUM(C5:C8)</f>
        <v>1171285</v>
      </c>
      <c r="D9" s="91">
        <f t="shared" ref="D9:G9" si="0">SUM(D5:D8)</f>
        <v>1171201</v>
      </c>
      <c r="E9" s="91">
        <f t="shared" si="0"/>
        <v>1171439</v>
      </c>
      <c r="F9" s="91">
        <f t="shared" si="0"/>
        <v>1170500</v>
      </c>
      <c r="G9" s="91">
        <f t="shared" si="0"/>
        <v>1080509</v>
      </c>
      <c r="H9" s="91">
        <f t="shared" ref="H9:K9" si="1">SUM(H5:H8)</f>
        <v>990000</v>
      </c>
      <c r="I9" s="91">
        <f t="shared" si="1"/>
        <v>1350000</v>
      </c>
      <c r="J9" s="91">
        <f t="shared" si="1"/>
        <v>1350000</v>
      </c>
      <c r="K9" s="91">
        <f t="shared" si="1"/>
        <v>1350000</v>
      </c>
      <c r="L9" s="54"/>
      <c r="M9" s="54"/>
      <c r="N9" s="54"/>
      <c r="O9" s="54"/>
      <c r="P9" s="47"/>
    </row>
    <row r="10" spans="2:16" ht="5.0999999999999996" customHeight="1">
      <c r="G10" s="52" t="s">
        <v>21</v>
      </c>
      <c r="I10" s="54"/>
      <c r="J10" s="54"/>
      <c r="K10" s="54"/>
      <c r="L10" s="54"/>
      <c r="M10" s="54"/>
      <c r="N10" s="54"/>
      <c r="O10" s="54"/>
    </row>
    <row r="11" spans="2:16" ht="14.25" customHeight="1">
      <c r="B11" s="37" t="s">
        <v>12</v>
      </c>
      <c r="C11" s="37"/>
      <c r="D11" s="37"/>
      <c r="E11" s="37"/>
      <c r="F11" s="37"/>
      <c r="G11" s="46"/>
      <c r="I11" s="54"/>
      <c r="J11" s="54"/>
      <c r="K11" s="54"/>
      <c r="L11" s="54"/>
      <c r="M11" s="54"/>
      <c r="N11" s="54"/>
      <c r="O11" s="54"/>
    </row>
    <row r="12" spans="2:16" ht="5.0999999999999996" customHeight="1">
      <c r="I12" s="54"/>
      <c r="J12" s="54"/>
      <c r="K12" s="54"/>
      <c r="L12" s="54"/>
      <c r="M12" s="54"/>
      <c r="N12" s="54"/>
      <c r="O12" s="54"/>
    </row>
    <row r="13" spans="2:16" ht="14.25" customHeight="1">
      <c r="B13" s="24" t="s">
        <v>44</v>
      </c>
      <c r="C13" s="24"/>
      <c r="D13" s="24"/>
      <c r="E13" s="24"/>
      <c r="F13" s="24"/>
      <c r="I13" s="54"/>
      <c r="J13" s="54"/>
      <c r="K13" s="54"/>
      <c r="L13" s="54"/>
      <c r="M13" s="54"/>
      <c r="N13" s="54"/>
      <c r="O13" s="54"/>
    </row>
    <row r="14" spans="2:16" ht="5.0999999999999996" customHeight="1">
      <c r="B14" s="53"/>
      <c r="C14" s="53"/>
      <c r="D14" s="53"/>
      <c r="E14" s="53"/>
      <c r="F14" s="53"/>
    </row>
    <row r="15" spans="2:16">
      <c r="B15" s="24" t="s">
        <v>15</v>
      </c>
      <c r="C15" s="24"/>
      <c r="D15" s="24"/>
      <c r="E15" s="24"/>
      <c r="F15" s="24"/>
    </row>
    <row r="16" spans="2:16" ht="34.5" customHeight="1">
      <c r="B16" s="107" t="s">
        <v>48</v>
      </c>
      <c r="C16" s="107"/>
      <c r="D16" s="107"/>
      <c r="E16" s="107"/>
      <c r="F16" s="107"/>
      <c r="G16" s="107"/>
      <c r="H16" s="107"/>
      <c r="I16" s="49"/>
    </row>
    <row r="17" spans="2:9" ht="81" customHeight="1">
      <c r="B17" s="107" t="s">
        <v>32</v>
      </c>
      <c r="C17" s="107"/>
      <c r="D17" s="107"/>
      <c r="E17" s="107"/>
      <c r="F17" s="107"/>
      <c r="G17" s="107"/>
      <c r="H17" s="107"/>
      <c r="I17" s="49"/>
    </row>
    <row r="18" spans="2:9" ht="25.35" customHeight="1">
      <c r="B18" s="107" t="s">
        <v>39</v>
      </c>
      <c r="C18" s="107"/>
      <c r="D18" s="107"/>
      <c r="E18" s="107"/>
      <c r="F18" s="107"/>
      <c r="G18" s="107"/>
      <c r="H18" s="107"/>
      <c r="I18" s="49"/>
    </row>
    <row r="19" spans="2:9" ht="5.0999999999999996" customHeight="1">
      <c r="B19" s="53"/>
      <c r="C19" s="53"/>
      <c r="D19" s="53"/>
      <c r="E19" s="53"/>
      <c r="F19" s="53"/>
    </row>
    <row r="20" spans="2:9">
      <c r="B20" s="23" t="s">
        <v>9</v>
      </c>
      <c r="C20" s="23"/>
      <c r="D20" s="23"/>
      <c r="E20" s="23"/>
      <c r="F20" s="23"/>
    </row>
  </sheetData>
  <mergeCells count="4">
    <mergeCell ref="B2:H2"/>
    <mergeCell ref="B16:H16"/>
    <mergeCell ref="B18:H18"/>
    <mergeCell ref="B17:H17"/>
  </mergeCells>
  <pageMargins left="0.70866141732283472" right="0.70866141732283472" top="0.74803149606299213" bottom="0.74803149606299213" header="0.31496062992125984" footer="0.31496062992125984"/>
  <pageSetup paperSize="0" orientation="landscape" r:id="rId1"/>
  <headerFooter>
    <oddHeader>&amp;L&amp;G&amp;RSecours</oddHeader>
    <oddFooter>&amp;L&amp;A&amp;C&amp;P&amp;R&amp;F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Sommaire</vt:lpstr>
      <vt:lpstr>Interventions par moyen secours</vt:lpstr>
      <vt:lpstr>Subv ambulances</vt:lpstr>
      <vt:lpstr>Subv SMUR</vt:lpstr>
      <vt:lpstr>'Interventions par moyen secours'!Zone_d_impression</vt:lpstr>
      <vt:lpstr>Sommaire!Zone_d_impression</vt:lpstr>
      <vt:lpstr>'Subv ambulances'!Zone_d_impression</vt:lpstr>
      <vt:lpstr>'Subv SMUR'!Zone_d_impression</vt:lpstr>
    </vt:vector>
  </TitlesOfParts>
  <Company>RSV - SIMA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buratov</dc:creator>
  <cp:lastModifiedBy>Justine Fleury</cp:lastModifiedBy>
  <cp:lastPrinted>2021-07-14T08:15:32Z</cp:lastPrinted>
  <dcterms:created xsi:type="dcterms:W3CDTF">2017-03-23T13:30:08Z</dcterms:created>
  <dcterms:modified xsi:type="dcterms:W3CDTF">2024-12-17T08:35:07Z</dcterms:modified>
</cp:coreProperties>
</file>