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 Démographie\7. Population et activité professionnelle\Source de données\2025\"/>
    </mc:Choice>
  </mc:AlternateContent>
  <xr:revisionPtr revIDLastSave="0" documentId="13_ncr:1_{C6339886-56F8-4FD0-BB7E-7A693BCEB680}" xr6:coauthVersionLast="47" xr6:coauthVersionMax="47" xr10:uidLastSave="{00000000-0000-0000-0000-000000000000}"/>
  <bookViews>
    <workbookView xWindow="28170" yWindow="90" windowWidth="23355" windowHeight="19605" tabRatio="854" xr2:uid="{00000000-000D-0000-FFFF-FFFF00000000}"/>
  </bookViews>
  <sheets>
    <sheet name="Sommaire" sheetId="1" r:id="rId1"/>
    <sheet name="Niveau formation VS (1)" sheetId="9" r:id="rId2"/>
    <sheet name="Niveau formation CH" sheetId="12" r:id="rId3"/>
    <sheet name="Niveau formation VS (2)" sheetId="14" r:id="rId4"/>
    <sheet name="Secteur éco VS" sheetId="10" r:id="rId5"/>
    <sheet name="Secteur éco CH" sheetId="13" r:id="rId6"/>
    <sheet name="Taux activité" sheetId="11" r:id="rId7"/>
  </sheets>
  <definedNames>
    <definedName name="_xlnm.Print_Titles" localSheetId="3">'Niveau formation VS (2)'!$B:$B</definedName>
    <definedName name="_xlnm.Print_Titles" localSheetId="5">'Secteur éco CH'!$B:$B</definedName>
    <definedName name="_xlnm.Print_Titles" localSheetId="4">'Secteur éco VS'!$B:$B</definedName>
    <definedName name="_xlnm.Print_Titles" localSheetId="6">'Taux activité'!$B:$B</definedName>
    <definedName name="Z_CD2D16F5_1679_4F9B_99CD_86A1DF22D3F0_.wvu.PrintArea" localSheetId="2" hidden="1">'Niveau formation CH'!$B$2:$X$49</definedName>
    <definedName name="Z_CD2D16F5_1679_4F9B_99CD_86A1DF22D3F0_.wvu.PrintArea" localSheetId="1" hidden="1">'Niveau formation VS (1)'!$B$2:$X$52</definedName>
    <definedName name="Z_CD2D16F5_1679_4F9B_99CD_86A1DF22D3F0_.wvu.PrintArea" localSheetId="3" hidden="1">'Niveau formation VS (2)'!$B$2:$AE$44</definedName>
    <definedName name="Z_CD2D16F5_1679_4F9B_99CD_86A1DF22D3F0_.wvu.PrintArea" localSheetId="5" hidden="1">'Secteur éco CH'!$B$2:$AC$52</definedName>
    <definedName name="Z_CD2D16F5_1679_4F9B_99CD_86A1DF22D3F0_.wvu.PrintArea" localSheetId="4" hidden="1">'Secteur éco VS'!$B$2:$U$66</definedName>
    <definedName name="Z_CD2D16F5_1679_4F9B_99CD_86A1DF22D3F0_.wvu.PrintArea" localSheetId="0" hidden="1">Sommaire!$B$2:$F$19</definedName>
    <definedName name="Z_CD2D16F5_1679_4F9B_99CD_86A1DF22D3F0_.wvu.PrintArea" localSheetId="6" hidden="1">'Taux activité'!$B$2:$AF$75</definedName>
    <definedName name="Z_CD2D16F5_1679_4F9B_99CD_86A1DF22D3F0_.wvu.PrintTitles" localSheetId="2" hidden="1">'Niveau formation CH'!#REF!</definedName>
    <definedName name="Z_CD2D16F5_1679_4F9B_99CD_86A1DF22D3F0_.wvu.PrintTitles" localSheetId="1" hidden="1">'Niveau formation VS (1)'!#REF!</definedName>
    <definedName name="Z_CD2D16F5_1679_4F9B_99CD_86A1DF22D3F0_.wvu.PrintTitles" localSheetId="3" hidden="1">'Niveau formation VS (2)'!$B:$B</definedName>
    <definedName name="Z_CD2D16F5_1679_4F9B_99CD_86A1DF22D3F0_.wvu.PrintTitles" localSheetId="5" hidden="1">'Secteur éco CH'!$B:$B</definedName>
    <definedName name="Z_CD2D16F5_1679_4F9B_99CD_86A1DF22D3F0_.wvu.PrintTitles" localSheetId="4" hidden="1">'Secteur éco VS'!$B:$B</definedName>
    <definedName name="Z_CD2D16F5_1679_4F9B_99CD_86A1DF22D3F0_.wvu.PrintTitles" localSheetId="6" hidden="1">'Taux activité'!$B:$B</definedName>
    <definedName name="Z_E004CA90_A0F2_4319_BB24_68F6CE16C2F1_.wvu.PrintArea" localSheetId="2" hidden="1">'Niveau formation CH'!$B$2:$X$49</definedName>
    <definedName name="Z_E004CA90_A0F2_4319_BB24_68F6CE16C2F1_.wvu.PrintArea" localSheetId="1" hidden="1">'Niveau formation VS (1)'!$B$2:$X$52</definedName>
    <definedName name="Z_E004CA90_A0F2_4319_BB24_68F6CE16C2F1_.wvu.PrintArea" localSheetId="3" hidden="1">'Niveau formation VS (2)'!$B$2:$AE$44</definedName>
    <definedName name="Z_E004CA90_A0F2_4319_BB24_68F6CE16C2F1_.wvu.PrintArea" localSheetId="5" hidden="1">'Secteur éco CH'!$B$2:$AC$52</definedName>
    <definedName name="Z_E004CA90_A0F2_4319_BB24_68F6CE16C2F1_.wvu.PrintArea" localSheetId="4" hidden="1">'Secteur éco VS'!$B$2:$U$66</definedName>
    <definedName name="Z_E004CA90_A0F2_4319_BB24_68F6CE16C2F1_.wvu.PrintArea" localSheetId="0" hidden="1">Sommaire!$B$2:$F$19</definedName>
    <definedName name="Z_E004CA90_A0F2_4319_BB24_68F6CE16C2F1_.wvu.PrintArea" localSheetId="6" hidden="1">'Taux activité'!$B$2:$AF$75</definedName>
    <definedName name="Z_E004CA90_A0F2_4319_BB24_68F6CE16C2F1_.wvu.PrintTitles" localSheetId="2" hidden="1">'Niveau formation CH'!#REF!</definedName>
    <definedName name="Z_E004CA90_A0F2_4319_BB24_68F6CE16C2F1_.wvu.PrintTitles" localSheetId="1" hidden="1">'Niveau formation VS (1)'!#REF!</definedName>
    <definedName name="Z_E004CA90_A0F2_4319_BB24_68F6CE16C2F1_.wvu.PrintTitles" localSheetId="3" hidden="1">'Niveau formation VS (2)'!$B:$B</definedName>
    <definedName name="Z_E004CA90_A0F2_4319_BB24_68F6CE16C2F1_.wvu.PrintTitles" localSheetId="5" hidden="1">'Secteur éco CH'!$B:$B</definedName>
    <definedName name="Z_E004CA90_A0F2_4319_BB24_68F6CE16C2F1_.wvu.PrintTitles" localSheetId="4" hidden="1">'Secteur éco VS'!$B:$B</definedName>
    <definedName name="Z_E004CA90_A0F2_4319_BB24_68F6CE16C2F1_.wvu.PrintTitles" localSheetId="6" hidden="1">'Taux activité'!$B:$B</definedName>
    <definedName name="_xlnm.Print_Area" localSheetId="2">'Niveau formation CH'!$B$1:$I$29</definedName>
    <definedName name="_xlnm.Print_Area" localSheetId="1">'Niveau formation VS (1)'!$B$1:$I$29</definedName>
    <definedName name="_xlnm.Print_Area" localSheetId="3">'Niveau formation VS (2)'!$B$1:$H$19</definedName>
    <definedName name="_xlnm.Print_Area" localSheetId="5">'Secteur éco CH'!$B$1:$J$30</definedName>
    <definedName name="_xlnm.Print_Area" localSheetId="4">'Secteur éco VS'!$B$1:$J$30</definedName>
    <definedName name="_xlnm.Print_Area" localSheetId="0">Sommaire!$B$2:$F$19</definedName>
    <definedName name="_xlnm.Print_Area" localSheetId="6">'Taux activité'!$B$1:$L$43</definedName>
  </definedNames>
  <calcPr calcId="191029"/>
  <customWorkbookViews>
    <customWorkbookView name="bertin - Affichage personnalisé" guid="{E004CA90-A0F2-4319-BB24-68F6CE16C2F1}" mergeInterval="0" personalView="1" maximized="1" xWindow="1" yWindow="1" windowWidth="1280" windowHeight="790" activeSheetId="1"/>
    <customWorkbookView name="clausenfr - Affichage personnalisé" guid="{CD2D16F5-1679-4F9B-99CD-86A1DF22D3F0}" mergeInterval="0" personalView="1" maximized="1" xWindow="1" yWindow="1" windowWidth="1916" windowHeight="862"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3" l="1"/>
  <c r="I9" i="13"/>
  <c r="H9" i="13" s="1"/>
  <c r="I10" i="13"/>
  <c r="H10" i="13" s="1"/>
  <c r="I11" i="13"/>
  <c r="F11" i="13" s="1"/>
  <c r="I12" i="13"/>
  <c r="D12" i="13" s="1"/>
  <c r="I13" i="13"/>
  <c r="H13" i="13" s="1"/>
  <c r="I14" i="13"/>
  <c r="H14" i="13" s="1"/>
  <c r="I15" i="13"/>
  <c r="F15" i="13" s="1"/>
  <c r="I16" i="13"/>
  <c r="D16" i="13" s="1"/>
  <c r="I17" i="13"/>
  <c r="F17" i="13" s="1"/>
  <c r="I18" i="13"/>
  <c r="F18" i="13" s="1"/>
  <c r="I19" i="13"/>
  <c r="H19" i="13" s="1"/>
  <c r="H17" i="13"/>
  <c r="D18" i="13"/>
  <c r="D8" i="13"/>
  <c r="I15" i="10"/>
  <c r="D15" i="10" s="1"/>
  <c r="I16" i="10"/>
  <c r="D16" i="10" s="1"/>
  <c r="I17" i="10"/>
  <c r="D17" i="10" s="1"/>
  <c r="I18" i="10"/>
  <c r="H18" i="10" s="1"/>
  <c r="I19" i="10"/>
  <c r="H19" i="10" s="1"/>
  <c r="H16" i="10"/>
  <c r="E9" i="14"/>
  <c r="F9" i="14" s="1"/>
  <c r="G8" i="14"/>
  <c r="G7" i="14"/>
  <c r="G6" i="14"/>
  <c r="C9" i="14"/>
  <c r="D9" i="14" s="1"/>
  <c r="F19" i="13" l="1"/>
  <c r="D17" i="13"/>
  <c r="F16" i="13"/>
  <c r="H16" i="13"/>
  <c r="H15" i="13"/>
  <c r="H18" i="13"/>
  <c r="D15" i="13"/>
  <c r="D19" i="13"/>
  <c r="F14" i="13"/>
  <c r="D14" i="13"/>
  <c r="D13" i="13"/>
  <c r="F13" i="13"/>
  <c r="F12" i="13"/>
  <c r="H12" i="13"/>
  <c r="H11" i="13"/>
  <c r="D11" i="13"/>
  <c r="F10" i="13"/>
  <c r="D10" i="13"/>
  <c r="F9" i="13"/>
  <c r="D9" i="13"/>
  <c r="H8" i="13"/>
  <c r="F8" i="13"/>
  <c r="F19" i="10"/>
  <c r="F18" i="10"/>
  <c r="F17" i="10"/>
  <c r="H17" i="10"/>
  <c r="F16" i="10"/>
  <c r="F15" i="10"/>
  <c r="H15" i="10"/>
  <c r="D18" i="10"/>
  <c r="D19" i="10"/>
  <c r="D6" i="14"/>
  <c r="F6" i="14"/>
  <c r="D7" i="14"/>
  <c r="F7" i="14"/>
  <c r="D8" i="14"/>
  <c r="G9" i="14"/>
  <c r="F8" i="14"/>
  <c r="I7" i="13" l="1"/>
  <c r="F7" i="13" s="1"/>
  <c r="I6" i="13"/>
  <c r="F6" i="13" s="1"/>
  <c r="I14" i="10"/>
  <c r="I13" i="10"/>
  <c r="F13" i="10" s="1"/>
  <c r="I12" i="10"/>
  <c r="D12" i="10" s="1"/>
  <c r="I11" i="10"/>
  <c r="I10" i="10"/>
  <c r="D10" i="10" s="1"/>
  <c r="I9" i="10"/>
  <c r="D9" i="10" s="1"/>
  <c r="I8" i="10"/>
  <c r="D8" i="10" s="1"/>
  <c r="I7" i="10"/>
  <c r="D7" i="10" s="1"/>
  <c r="I6" i="10"/>
  <c r="H6" i="10" s="1"/>
  <c r="H12" i="10" l="1"/>
  <c r="F12" i="10"/>
  <c r="H9" i="10"/>
  <c r="F6" i="10"/>
  <c r="F8" i="10"/>
  <c r="D13" i="10"/>
  <c r="D6" i="10"/>
  <c r="H13" i="10"/>
  <c r="F9" i="10"/>
  <c r="H8" i="10"/>
  <c r="F10" i="10"/>
  <c r="F14" i="10"/>
  <c r="D11" i="10"/>
  <c r="F7" i="10"/>
  <c r="F11" i="10"/>
  <c r="H10" i="10"/>
  <c r="H14" i="10"/>
  <c r="H7" i="10"/>
  <c r="H11" i="10"/>
  <c r="H7" i="13"/>
  <c r="H6" i="13"/>
  <c r="D6" i="13"/>
  <c r="D7" i="13"/>
  <c r="D14" i="10"/>
  <c r="H14" i="12" l="1"/>
  <c r="F14" i="12"/>
  <c r="D14" i="12"/>
  <c r="H13" i="12"/>
  <c r="F13" i="12"/>
  <c r="D13" i="12"/>
  <c r="H12" i="12"/>
  <c r="F12" i="12"/>
  <c r="D12" i="12"/>
  <c r="H11" i="12"/>
  <c r="F11" i="12"/>
  <c r="D11" i="12"/>
  <c r="H10" i="12"/>
  <c r="F10" i="12"/>
  <c r="D10" i="12"/>
  <c r="H9" i="12"/>
  <c r="F9" i="12"/>
  <c r="D9" i="12"/>
  <c r="H8" i="12"/>
  <c r="F8" i="12"/>
  <c r="D8" i="12"/>
  <c r="H7" i="12"/>
  <c r="F7" i="12"/>
  <c r="D7" i="12"/>
  <c r="H6" i="12"/>
  <c r="F6" i="12"/>
  <c r="D6" i="12"/>
  <c r="H14" i="9"/>
  <c r="H13" i="9"/>
  <c r="H12" i="9"/>
  <c r="H11" i="9"/>
  <c r="H10" i="9"/>
  <c r="H9" i="9"/>
  <c r="H8" i="9"/>
  <c r="H7" i="9"/>
  <c r="H6" i="9"/>
  <c r="F14" i="9"/>
  <c r="F13" i="9"/>
  <c r="F12" i="9"/>
  <c r="F11" i="9"/>
  <c r="F10" i="9"/>
  <c r="F9" i="9"/>
  <c r="F8" i="9"/>
  <c r="F7" i="9"/>
  <c r="F6" i="9"/>
  <c r="D14" i="9"/>
  <c r="D13" i="9"/>
  <c r="D12" i="9"/>
  <c r="D11" i="9"/>
  <c r="D10" i="9"/>
  <c r="D9" i="9"/>
  <c r="D8" i="9"/>
  <c r="D7" i="9"/>
  <c r="D6" i="9"/>
  <c r="B8" i="1"/>
  <c r="B9" i="1" s="1"/>
  <c r="B10" i="1" s="1"/>
  <c r="B11" i="1" s="1"/>
  <c r="B12" i="1" s="1"/>
</calcChain>
</file>

<file path=xl/sharedStrings.xml><?xml version="1.0" encoding="utf-8"?>
<sst xmlns="http://schemas.openxmlformats.org/spreadsheetml/2006/main" count="172" uniqueCount="79">
  <si>
    <r>
      <rPr>
        <sz val="9"/>
        <color indexed="8"/>
        <rFont val="Symbol"/>
        <family val="1"/>
        <charset val="2"/>
      </rPr>
      <t>ã</t>
    </r>
    <r>
      <rPr>
        <sz val="9"/>
        <color indexed="8"/>
        <rFont val="Verdana"/>
        <family val="2"/>
      </rPr>
      <t xml:space="preserve"> OVS</t>
    </r>
  </si>
  <si>
    <t>Sommaire du classeur</t>
  </si>
  <si>
    <t>Nr</t>
  </si>
  <si>
    <t>NomFeuille</t>
  </si>
  <si>
    <t>Lien</t>
  </si>
  <si>
    <t>Descriptif</t>
  </si>
  <si>
    <t>Démographie - Population et activité professionnelle</t>
  </si>
  <si>
    <t>Taux activité</t>
  </si>
  <si>
    <t>Sans formation postobligatoire</t>
  </si>
  <si>
    <t>Degré secondaire</t>
  </si>
  <si>
    <t>Degré tertiaire</t>
  </si>
  <si>
    <t>Total</t>
  </si>
  <si>
    <t>Source(s): OFS, Relevé structurel</t>
  </si>
  <si>
    <t>N</t>
  </si>
  <si>
    <t>%</t>
  </si>
  <si>
    <t>Niveau de formation achevée la plus élevée au sein de la population résidante permanente de 25 ans et plus, Suisse, dès 2010</t>
  </si>
  <si>
    <t>Niveau de formation achevée la plus élevée au sein de la population résidante permanente de 25 ans et plus, Valais, dès 2010</t>
  </si>
  <si>
    <t>Répartition des emplois par secteur économique, Valais, dès 2005</t>
  </si>
  <si>
    <r>
      <t>2005</t>
    </r>
    <r>
      <rPr>
        <b/>
        <vertAlign val="superscript"/>
        <sz val="10"/>
        <rFont val="Verdana"/>
        <family val="2"/>
      </rPr>
      <t>1)</t>
    </r>
  </si>
  <si>
    <r>
      <t>2008</t>
    </r>
    <r>
      <rPr>
        <b/>
        <vertAlign val="superscript"/>
        <sz val="10"/>
        <rFont val="Verdana"/>
        <family val="2"/>
      </rPr>
      <t>1)</t>
    </r>
  </si>
  <si>
    <t>Secteur primaire</t>
  </si>
  <si>
    <t>Secteur secondaire</t>
  </si>
  <si>
    <t>Secteur tertiaire</t>
  </si>
  <si>
    <t>VS</t>
  </si>
  <si>
    <t>Source(s): OFS, Statistique structurelle des entreprises STATENT</t>
  </si>
  <si>
    <t>Répartition des emplois par secteur économique, Suisse, dès 2005</t>
  </si>
  <si>
    <t>Remarque(s):</t>
  </si>
  <si>
    <t>Moins de 50%</t>
  </si>
  <si>
    <t>50-69%</t>
  </si>
  <si>
    <t>90-100%</t>
  </si>
  <si>
    <t>CH</t>
  </si>
  <si>
    <t>ZH</t>
  </si>
  <si>
    <t>BE</t>
  </si>
  <si>
    <t>LU</t>
  </si>
  <si>
    <t>UR</t>
  </si>
  <si>
    <t>SZ</t>
  </si>
  <si>
    <t>OW</t>
  </si>
  <si>
    <t>NW</t>
  </si>
  <si>
    <t>GL</t>
  </si>
  <si>
    <t>ZG</t>
  </si>
  <si>
    <t>FR</t>
  </si>
  <si>
    <t>SO</t>
  </si>
  <si>
    <t>BS</t>
  </si>
  <si>
    <t>BL</t>
  </si>
  <si>
    <t>SH</t>
  </si>
  <si>
    <t>AR</t>
  </si>
  <si>
    <t>AI</t>
  </si>
  <si>
    <t>SG</t>
  </si>
  <si>
    <t>GR</t>
  </si>
  <si>
    <t>AG</t>
  </si>
  <si>
    <t>TG</t>
  </si>
  <si>
    <t>TI</t>
  </si>
  <si>
    <t>VD</t>
  </si>
  <si>
    <t>NE</t>
  </si>
  <si>
    <t>GE</t>
  </si>
  <si>
    <t>JU</t>
  </si>
  <si>
    <t>Canton</t>
  </si>
  <si>
    <t>Niveau formation CH</t>
  </si>
  <si>
    <t>Secteur éco VS</t>
  </si>
  <si>
    <t>Secteur éco CH</t>
  </si>
  <si>
    <t>Degré secondaire II</t>
  </si>
  <si>
    <t>Femmes</t>
  </si>
  <si>
    <t>Hommes</t>
  </si>
  <si>
    <t xml:space="preserve"> Niveau de formation</t>
  </si>
  <si>
    <t>70-89%</t>
  </si>
  <si>
    <t>Année</t>
  </si>
  <si>
    <t>- Sources : Office fédéral de la statistique (OFS) : Relevé structurel (RS), Statistique structurelle des entreprises (STATENT) .</t>
  </si>
  <si>
    <t>Niveau formation VS (2)</t>
  </si>
  <si>
    <t>Niveau formation VS (1)</t>
  </si>
  <si>
    <t>1) Depuis 2010, le relevé structurel (RS) est réalisé dans le cadre du nouveau système de recensement annuel de la population. Il vise avant tout l’observation des structures socioéconomiques et socioculturelles de la population en Suisse. Il s'agit d'un relevé par échantillonnage auprès de 200 000 personnes en Suisse.</t>
  </si>
  <si>
    <t>1) La statistique structurelle des entreprises (STATENT) est un relevé exhaustif qui se base essentiellement sur les données des registres de l'assurance vieillesse et survivant AVS ainsi que sur les informations contenues dans le registre des entreprises et des établissements de l'OFS.</t>
  </si>
  <si>
    <t>2) 2005 et 2008 :  Données estimées.</t>
  </si>
  <si>
    <t>X</t>
  </si>
  <si>
    <t>Niveau de formation achevée la plus élevée au sein de la population active occupée de 15 ans et plus, par sexe, Valais, 2023</t>
  </si>
  <si>
    <t>Dernière mise à jour : Avril 2025</t>
  </si>
  <si>
    <r>
      <t>Population active occupée de 15 ans et plus</t>
    </r>
    <r>
      <rPr>
        <b/>
        <vertAlign val="superscript"/>
        <sz val="12"/>
        <rFont val="Verdana"/>
        <family val="2"/>
      </rPr>
      <t>1)</t>
    </r>
    <r>
      <rPr>
        <b/>
        <sz val="12"/>
        <rFont val="Verdana"/>
        <family val="2"/>
      </rPr>
      <t xml:space="preserve"> selon le taux d'activité, par canton et par sexe, 2023</t>
    </r>
  </si>
  <si>
    <t>2) X : Extrapolation basée sur 4 observations ou moins. Les valeurs ne sont pas publiées par l'OFS en raison de la protection des données.</t>
  </si>
  <si>
    <t>Population active occupée de 15 ans et plus selon le taux d'activité et le sexe, par canton, 2023</t>
  </si>
  <si>
    <r>
      <rPr>
        <sz val="8"/>
        <rFont val="Symbol"/>
        <family val="1"/>
        <charset val="2"/>
      </rPr>
      <t>ã</t>
    </r>
    <r>
      <rPr>
        <sz val="8"/>
        <rFont val="Verdana"/>
        <family val="2"/>
      </rPr>
      <t xml:space="preserve"> OVS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</si>
</sst>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 #,##0_ ;_ * \-#,##0_ ;_ * &quot;-&quot;??_ ;_ @_ "/>
    <numFmt numFmtId="166" formatCode="_-* #,##0_-;\-* #,##0_-;_-* &quot;-&quot;??_-;_-@_-"/>
    <numFmt numFmtId="167" formatCode="0.0%"/>
    <numFmt numFmtId="168" formatCode="_-* #,##0.00\ _€_-;\-* #,##0.00\ _€_-;_-* &quot;-&quot;??\ _€_-;_-@_-"/>
  </numFmts>
  <fonts count="36">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sz val="10"/>
      <name val="Arial"/>
      <family val="2"/>
    </font>
    <font>
      <b/>
      <sz val="10"/>
      <name val="Verdana"/>
      <family val="2"/>
    </font>
    <font>
      <sz val="10"/>
      <name val="Arial"/>
    </font>
    <font>
      <b/>
      <vertAlign val="superscript"/>
      <sz val="10"/>
      <name val="Verdana"/>
      <family val="2"/>
    </font>
    <font>
      <sz val="10"/>
      <color theme="1"/>
      <name val="Verdana"/>
      <family val="2"/>
    </font>
    <font>
      <b/>
      <sz val="10"/>
      <color theme="0"/>
      <name val="Verdana"/>
      <family val="2"/>
    </font>
    <font>
      <sz val="8"/>
      <color indexed="8"/>
      <name val="Arial"/>
      <family val="2"/>
    </font>
    <font>
      <sz val="11"/>
      <name val="Verdana"/>
      <family val="2"/>
    </font>
    <font>
      <vertAlign val="superscript"/>
      <sz val="10"/>
      <name val="Verdana"/>
      <family val="2"/>
    </font>
    <font>
      <b/>
      <vertAlign val="superscript"/>
      <sz val="12"/>
      <name val="Verdana"/>
      <family val="2"/>
    </font>
    <font>
      <sz val="11"/>
      <color theme="1"/>
      <name val="Arial"/>
      <family val="2"/>
    </font>
    <font>
      <sz val="8"/>
      <name val="Verdana"/>
      <family val="1"/>
      <charset val="2"/>
    </font>
  </fonts>
  <fills count="10">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3" fillId="0" borderId="0" applyFont="0" applyFill="0" applyBorder="0" applyAlignment="0" applyProtection="0"/>
    <xf numFmtId="4" fontId="18" fillId="0" borderId="0" applyFont="0" applyFill="0" applyBorder="0" applyAlignment="0" applyProtection="0"/>
    <xf numFmtId="0" fontId="20" fillId="0" borderId="0"/>
    <xf numFmtId="0" fontId="3" fillId="0" borderId="0"/>
    <xf numFmtId="0" fontId="20" fillId="0" borderId="0"/>
    <xf numFmtId="0" fontId="13" fillId="0" borderId="0"/>
    <xf numFmtId="0" fontId="3" fillId="0" borderId="0"/>
    <xf numFmtId="0" fontId="17" fillId="0" borderId="0"/>
    <xf numFmtId="0" fontId="3" fillId="0" borderId="0"/>
    <xf numFmtId="0" fontId="8" fillId="0" borderId="0"/>
    <xf numFmtId="43" fontId="24" fillId="0" borderId="0" applyFont="0" applyFill="0" applyBorder="0" applyAlignment="0" applyProtection="0"/>
    <xf numFmtId="9" fontId="26" fillId="0" borderId="0" applyFont="0" applyFill="0" applyBorder="0" applyAlignment="0" applyProtection="0"/>
    <xf numFmtId="0" fontId="2" fillId="0" borderId="0"/>
    <xf numFmtId="0" fontId="34" fillId="0" borderId="0"/>
    <xf numFmtId="43" fontId="34" fillId="0" borderId="0" applyFont="0" applyFill="0" applyBorder="0" applyAlignment="0" applyProtection="0"/>
    <xf numFmtId="43" fontId="34" fillId="0" borderId="0" applyFont="0" applyFill="0" applyBorder="0" applyAlignment="0" applyProtection="0"/>
    <xf numFmtId="168" fontId="3" fillId="0" borderId="0" applyFont="0" applyFill="0" applyBorder="0" applyAlignment="0" applyProtection="0"/>
    <xf numFmtId="9" fontId="34" fillId="0" borderId="0" applyFont="0" applyFill="0" applyBorder="0" applyAlignment="0" applyProtection="0"/>
    <xf numFmtId="0" fontId="3" fillId="0" borderId="0"/>
    <xf numFmtId="0" fontId="34" fillId="0" borderId="0"/>
    <xf numFmtId="0" fontId="3" fillId="0" borderId="0"/>
    <xf numFmtId="0" fontId="3" fillId="0" borderId="0"/>
    <xf numFmtId="0" fontId="1" fillId="0" borderId="0"/>
  </cellStyleXfs>
  <cellXfs count="116">
    <xf numFmtId="0" fontId="0" fillId="0" borderId="0" xfId="0"/>
    <xf numFmtId="0" fontId="6" fillId="0" borderId="0" xfId="0" applyFont="1" applyFill="1" applyAlignment="1">
      <alignment vertical="center"/>
    </xf>
    <xf numFmtId="0" fontId="5" fillId="0" borderId="0" xfId="0" applyFont="1" applyFill="1" applyAlignment="1">
      <alignment vertical="center"/>
    </xf>
    <xf numFmtId="0" fontId="22" fillId="0" borderId="0" xfId="5" applyFont="1" applyAlignment="1">
      <alignment vertical="center"/>
    </xf>
    <xf numFmtId="0" fontId="23" fillId="0" borderId="0" xfId="0" applyFont="1" applyAlignment="1">
      <alignment horizontal="left" vertical="center"/>
    </xf>
    <xf numFmtId="0" fontId="6" fillId="0" borderId="0" xfId="0" applyFont="1" applyAlignment="1">
      <alignment vertical="center"/>
    </xf>
    <xf numFmtId="165" fontId="6" fillId="0" borderId="0" xfId="0" applyNumberFormat="1" applyFont="1" applyAlignment="1">
      <alignment vertical="center"/>
    </xf>
    <xf numFmtId="0" fontId="5" fillId="0" borderId="0" xfId="12" applyFont="1" applyFill="1" applyBorder="1" applyAlignment="1">
      <alignment horizontal="left" vertical="center"/>
    </xf>
    <xf numFmtId="0" fontId="12" fillId="0" borderId="0" xfId="12" applyFont="1" applyFill="1" applyBorder="1" applyAlignment="1">
      <alignment horizontal="left" vertical="center"/>
    </xf>
    <xf numFmtId="0" fontId="7" fillId="0" borderId="0" xfId="12" applyFont="1" applyFill="1" applyBorder="1" applyAlignment="1">
      <alignment horizontal="left" vertical="center"/>
    </xf>
    <xf numFmtId="0" fontId="14" fillId="2" borderId="0" xfId="5" applyFont="1" applyFill="1" applyBorder="1" applyAlignment="1">
      <alignment vertical="center"/>
    </xf>
    <xf numFmtId="0" fontId="11" fillId="0" borderId="0" xfId="9" applyFont="1"/>
    <xf numFmtId="0" fontId="15" fillId="0" borderId="0" xfId="9" applyFont="1"/>
    <xf numFmtId="0" fontId="11" fillId="3" borderId="1" xfId="9" applyFont="1" applyFill="1" applyBorder="1" applyAlignment="1">
      <alignment horizontal="center" vertical="center"/>
    </xf>
    <xf numFmtId="0" fontId="11" fillId="0" borderId="2" xfId="9" applyFont="1" applyBorder="1"/>
    <xf numFmtId="0" fontId="11" fillId="0" borderId="3" xfId="9" applyFont="1" applyBorder="1"/>
    <xf numFmtId="0" fontId="11" fillId="0" borderId="4" xfId="9" applyFont="1" applyBorder="1"/>
    <xf numFmtId="0" fontId="11" fillId="0" borderId="5" xfId="9" quotePrefix="1" applyFont="1" applyBorder="1" applyAlignment="1">
      <alignment horizontal="left" indent="1"/>
    </xf>
    <xf numFmtId="0" fontId="11" fillId="0" borderId="6" xfId="9" applyFont="1" applyBorder="1"/>
    <xf numFmtId="0" fontId="11" fillId="0" borderId="7" xfId="9" applyFont="1" applyBorder="1"/>
    <xf numFmtId="0" fontId="11" fillId="0" borderId="3" xfId="9" quotePrefix="1" applyFont="1" applyBorder="1" applyAlignment="1">
      <alignment horizontal="left" indent="1"/>
    </xf>
    <xf numFmtId="0" fontId="16" fillId="0" borderId="0" xfId="9" applyFont="1" applyAlignment="1">
      <alignment horizontal="right"/>
    </xf>
    <xf numFmtId="0" fontId="11" fillId="0" borderId="3" xfId="9" applyFont="1" applyBorder="1" applyAlignment="1">
      <alignment vertical="center"/>
    </xf>
    <xf numFmtId="0" fontId="4" fillId="0" borderId="8" xfId="1" applyBorder="1" applyAlignment="1" applyProtection="1">
      <alignment horizontal="center" vertical="center"/>
    </xf>
    <xf numFmtId="0" fontId="11" fillId="0" borderId="8" xfId="9" applyFont="1" applyBorder="1" applyAlignment="1">
      <alignment horizontal="center" vertical="center" wrapText="1"/>
    </xf>
    <xf numFmtId="0" fontId="11" fillId="0" borderId="8" xfId="9" applyFont="1" applyBorder="1" applyAlignment="1">
      <alignment horizontal="left" vertical="center" wrapText="1" indent="1"/>
    </xf>
    <xf numFmtId="0" fontId="11" fillId="0" borderId="10" xfId="9" applyFont="1" applyBorder="1" applyAlignment="1">
      <alignment horizontal="center" vertical="center" wrapText="1"/>
    </xf>
    <xf numFmtId="0" fontId="11" fillId="0" borderId="10" xfId="9" applyFont="1" applyBorder="1" applyAlignment="1">
      <alignment horizontal="left" vertical="center" wrapText="1" indent="1"/>
    </xf>
    <xf numFmtId="0" fontId="4" fillId="0" borderId="10" xfId="1" applyBorder="1" applyAlignment="1" applyProtection="1">
      <alignment horizontal="center" vertical="center"/>
    </xf>
    <xf numFmtId="0" fontId="23" fillId="0" borderId="0" xfId="0" applyFont="1" applyFill="1" applyAlignment="1">
      <alignment horizontal="left" vertical="center"/>
    </xf>
    <xf numFmtId="2" fontId="6" fillId="0" borderId="0" xfId="0" applyNumberFormat="1" applyFont="1" applyFill="1" applyBorder="1" applyAlignment="1">
      <alignment vertical="center"/>
    </xf>
    <xf numFmtId="0" fontId="11" fillId="0" borderId="9" xfId="9" applyFont="1" applyFill="1" applyBorder="1" applyAlignment="1">
      <alignment horizontal="center" vertical="center" wrapText="1"/>
    </xf>
    <xf numFmtId="0" fontId="11" fillId="0" borderId="9" xfId="9" applyFont="1" applyFill="1" applyBorder="1" applyAlignment="1">
      <alignment horizontal="left" vertical="center" wrapText="1" indent="1"/>
    </xf>
    <xf numFmtId="0" fontId="4" fillId="0" borderId="9" xfId="1" applyFill="1" applyBorder="1" applyAlignment="1" applyProtection="1">
      <alignment horizontal="center" vertical="center"/>
    </xf>
    <xf numFmtId="0" fontId="11" fillId="0" borderId="0" xfId="0" applyFont="1" applyFill="1" applyAlignment="1">
      <alignment vertical="center"/>
    </xf>
    <xf numFmtId="0" fontId="25" fillId="0" borderId="1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166" fontId="11" fillId="0" borderId="9" xfId="13" applyNumberFormat="1" applyFont="1" applyFill="1" applyBorder="1" applyAlignment="1">
      <alignment vertical="center"/>
    </xf>
    <xf numFmtId="0" fontId="25" fillId="4" borderId="1" xfId="0" applyFont="1" applyFill="1" applyBorder="1" applyAlignment="1">
      <alignment horizontal="center" vertical="center" wrapText="1"/>
    </xf>
    <xf numFmtId="166" fontId="25" fillId="5" borderId="9" xfId="13" applyNumberFormat="1" applyFont="1" applyFill="1" applyBorder="1" applyAlignment="1">
      <alignment vertical="center"/>
    </xf>
    <xf numFmtId="0" fontId="22" fillId="0" borderId="0" xfId="15" applyFont="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166" fontId="11" fillId="0" borderId="0" xfId="0" applyNumberFormat="1" applyFont="1" applyFill="1" applyAlignment="1">
      <alignment vertical="center"/>
    </xf>
    <xf numFmtId="166" fontId="11" fillId="0" borderId="13" xfId="13" applyNumberFormat="1" applyFont="1" applyFill="1" applyBorder="1" applyAlignment="1">
      <alignment vertical="center"/>
    </xf>
    <xf numFmtId="166" fontId="11" fillId="0" borderId="8" xfId="13" applyNumberFormat="1" applyFont="1" applyFill="1" applyBorder="1" applyAlignment="1">
      <alignment vertical="center"/>
    </xf>
    <xf numFmtId="166" fontId="25" fillId="5" borderId="13" xfId="13" applyNumberFormat="1" applyFont="1" applyFill="1" applyBorder="1" applyAlignment="1">
      <alignment vertical="center"/>
    </xf>
    <xf numFmtId="166" fontId="25" fillId="5" borderId="8" xfId="13" applyNumberFormat="1" applyFont="1" applyFill="1" applyBorder="1" applyAlignment="1">
      <alignment vertical="center"/>
    </xf>
    <xf numFmtId="167" fontId="11" fillId="0" borderId="13" xfId="14" applyNumberFormat="1" applyFont="1" applyFill="1" applyBorder="1" applyAlignment="1">
      <alignment vertical="center"/>
    </xf>
    <xf numFmtId="167" fontId="11" fillId="0" borderId="8" xfId="14" applyNumberFormat="1" applyFont="1" applyFill="1" applyBorder="1" applyAlignment="1">
      <alignment vertical="center"/>
    </xf>
    <xf numFmtId="167" fontId="11" fillId="0" borderId="9" xfId="14" applyNumberFormat="1" applyFont="1" applyFill="1" applyBorder="1" applyAlignment="1">
      <alignment vertical="center"/>
    </xf>
    <xf numFmtId="167" fontId="11" fillId="0" borderId="0" xfId="14" applyNumberFormat="1" applyFont="1" applyFill="1" applyAlignment="1">
      <alignment vertical="center"/>
    </xf>
    <xf numFmtId="0" fontId="28" fillId="0" borderId="0" xfId="5" applyFont="1" applyAlignment="1">
      <alignment vertical="center"/>
    </xf>
    <xf numFmtId="165" fontId="11" fillId="0" borderId="0" xfId="0" applyNumberFormat="1" applyFont="1" applyAlignment="1">
      <alignment vertical="center"/>
    </xf>
    <xf numFmtId="0" fontId="11" fillId="0" borderId="0" xfId="0" applyFont="1" applyAlignment="1">
      <alignment vertical="center"/>
    </xf>
    <xf numFmtId="166" fontId="28" fillId="0" borderId="0" xfId="13" applyNumberFormat="1" applyFont="1" applyAlignment="1">
      <alignment vertical="center" wrapText="1"/>
    </xf>
    <xf numFmtId="166" fontId="11" fillId="0" borderId="0" xfId="13" applyNumberFormat="1" applyFont="1" applyAlignment="1">
      <alignment vertical="center"/>
    </xf>
    <xf numFmtId="166" fontId="28" fillId="0" borderId="0" xfId="13" applyNumberFormat="1" applyFont="1" applyAlignment="1">
      <alignment vertical="center"/>
    </xf>
    <xf numFmtId="166" fontId="11" fillId="0" borderId="0" xfId="13" applyNumberFormat="1" applyFont="1" applyFill="1" applyAlignment="1">
      <alignment vertical="center"/>
    </xf>
    <xf numFmtId="0" fontId="6" fillId="0" borderId="0" xfId="6" applyFont="1" applyFill="1" applyAlignment="1">
      <alignment vertical="center"/>
    </xf>
    <xf numFmtId="166" fontId="25" fillId="0" borderId="8" xfId="13" applyNumberFormat="1" applyFont="1" applyFill="1" applyBorder="1" applyAlignment="1">
      <alignment horizontal="center" vertical="center"/>
    </xf>
    <xf numFmtId="166" fontId="25" fillId="0" borderId="9" xfId="13" applyNumberFormat="1" applyFont="1" applyFill="1" applyBorder="1" applyAlignment="1">
      <alignment horizontal="center" vertical="center"/>
    </xf>
    <xf numFmtId="166" fontId="29" fillId="7" borderId="8" xfId="13" applyNumberFormat="1" applyFont="1" applyFill="1" applyBorder="1" applyAlignment="1">
      <alignment horizontal="center" vertical="center"/>
    </xf>
    <xf numFmtId="166" fontId="29" fillId="7" borderId="8" xfId="13" applyNumberFormat="1" applyFont="1" applyFill="1" applyBorder="1" applyAlignment="1">
      <alignment vertical="center"/>
    </xf>
    <xf numFmtId="0" fontId="11" fillId="0" borderId="0" xfId="9" applyFont="1" applyAlignment="1">
      <alignment vertical="center"/>
    </xf>
    <xf numFmtId="0" fontId="25" fillId="0" borderId="0" xfId="0" applyFont="1" applyFill="1" applyBorder="1" applyAlignment="1">
      <alignment horizontal="center" vertical="center"/>
    </xf>
    <xf numFmtId="166" fontId="11" fillId="0" borderId="0" xfId="13" applyNumberFormat="1" applyFont="1" applyFill="1" applyBorder="1" applyAlignment="1">
      <alignment vertical="center"/>
    </xf>
    <xf numFmtId="167" fontId="11" fillId="0" borderId="0" xfId="14" applyNumberFormat="1" applyFont="1" applyFill="1" applyBorder="1" applyAlignment="1">
      <alignment vertical="center"/>
    </xf>
    <xf numFmtId="0" fontId="25" fillId="0" borderId="18" xfId="0" applyFont="1" applyFill="1" applyBorder="1" applyAlignment="1">
      <alignment horizontal="left" vertical="center"/>
    </xf>
    <xf numFmtId="0" fontId="25" fillId="0" borderId="8" xfId="0" applyFont="1" applyFill="1" applyBorder="1" applyAlignment="1">
      <alignment horizontal="left" vertical="center"/>
    </xf>
    <xf numFmtId="0" fontId="25" fillId="0" borderId="10" xfId="0" applyFont="1" applyFill="1" applyBorder="1" applyAlignment="1">
      <alignment horizontal="left" vertical="center"/>
    </xf>
    <xf numFmtId="166" fontId="11" fillId="0" borderId="10" xfId="13" applyNumberFormat="1" applyFont="1" applyFill="1" applyBorder="1" applyAlignment="1">
      <alignment vertical="center"/>
    </xf>
    <xf numFmtId="0" fontId="25" fillId="5" borderId="1" xfId="0" applyFont="1" applyFill="1" applyBorder="1" applyAlignment="1">
      <alignment horizontal="left" vertical="center"/>
    </xf>
    <xf numFmtId="166" fontId="25" fillId="5" borderId="1" xfId="13" applyNumberFormat="1" applyFont="1" applyFill="1" applyBorder="1" applyAlignment="1">
      <alignment vertical="center"/>
    </xf>
    <xf numFmtId="166" fontId="25" fillId="0" borderId="0" xfId="13" applyNumberFormat="1" applyFont="1" applyFill="1" applyBorder="1" applyAlignment="1">
      <alignment vertical="center"/>
    </xf>
    <xf numFmtId="0" fontId="25" fillId="4" borderId="1" xfId="0" applyFont="1" applyFill="1" applyBorder="1" applyAlignment="1">
      <alignment horizontal="center" vertical="center" wrapText="1"/>
    </xf>
    <xf numFmtId="167" fontId="11" fillId="0" borderId="10" xfId="14" applyNumberFormat="1" applyFont="1" applyFill="1" applyBorder="1" applyAlignment="1">
      <alignment vertical="center"/>
    </xf>
    <xf numFmtId="167" fontId="25" fillId="5" borderId="1" xfId="14" applyNumberFormat="1" applyFont="1" applyFill="1" applyBorder="1" applyAlignment="1">
      <alignment vertical="center"/>
    </xf>
    <xf numFmtId="166" fontId="25" fillId="0" borderId="13" xfId="13" applyNumberFormat="1" applyFont="1" applyFill="1" applyBorder="1" applyAlignment="1">
      <alignment horizontal="center" vertical="center"/>
    </xf>
    <xf numFmtId="166" fontId="11" fillId="0" borderId="8" xfId="13" applyNumberFormat="1" applyFont="1" applyFill="1" applyBorder="1" applyAlignment="1">
      <alignment horizontal="right" vertical="center"/>
    </xf>
    <xf numFmtId="0" fontId="0" fillId="0" borderId="0" xfId="0" applyBorder="1" applyAlignment="1">
      <alignment vertical="center" wrapText="1"/>
    </xf>
    <xf numFmtId="0" fontId="11" fillId="0" borderId="0" xfId="0" applyFont="1" applyFill="1" applyBorder="1" applyAlignment="1">
      <alignment vertical="center"/>
    </xf>
    <xf numFmtId="0" fontId="30" fillId="8" borderId="0" xfId="0" applyNumberFormat="1" applyFont="1" applyFill="1" applyBorder="1" applyAlignment="1" applyProtection="1">
      <alignment horizontal="left" vertical="center" wrapText="1"/>
    </xf>
    <xf numFmtId="0" fontId="30" fillId="9" borderId="0" xfId="0" applyNumberFormat="1" applyFont="1" applyFill="1" applyBorder="1" applyAlignment="1" applyProtection="1">
      <alignment horizontal="left" vertical="center" wrapText="1"/>
    </xf>
    <xf numFmtId="166" fontId="11" fillId="0" borderId="18" xfId="13" applyNumberFormat="1" applyFont="1" applyFill="1" applyBorder="1" applyAlignment="1">
      <alignment vertical="center"/>
    </xf>
    <xf numFmtId="167" fontId="11" fillId="0" borderId="18" xfId="14" applyNumberFormat="1" applyFont="1" applyFill="1" applyBorder="1" applyAlignment="1">
      <alignment vertical="center"/>
    </xf>
    <xf numFmtId="0" fontId="11" fillId="0" borderId="0" xfId="0" applyFont="1" applyFill="1" applyAlignment="1">
      <alignment horizontal="right" vertical="center"/>
    </xf>
    <xf numFmtId="9" fontId="11" fillId="0" borderId="0" xfId="14" applyFont="1" applyFill="1" applyAlignment="1">
      <alignment vertical="center"/>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7" fillId="0" borderId="0" xfId="12" applyFont="1" applyFill="1" applyBorder="1" applyAlignment="1">
      <alignment vertical="center" wrapText="1"/>
    </xf>
    <xf numFmtId="166" fontId="29" fillId="6" borderId="18" xfId="13" applyNumberFormat="1" applyFont="1" applyFill="1" applyBorder="1" applyAlignment="1">
      <alignment horizontal="center" vertical="center"/>
    </xf>
    <xf numFmtId="166" fontId="29" fillId="6" borderId="18" xfId="13" applyNumberFormat="1" applyFont="1" applyFill="1" applyBorder="1" applyAlignment="1">
      <alignment vertical="center"/>
    </xf>
    <xf numFmtId="0" fontId="31" fillId="0" borderId="0" xfId="5" applyFont="1" applyAlignment="1">
      <alignment vertical="center"/>
    </xf>
    <xf numFmtId="0" fontId="6" fillId="0" borderId="0" xfId="0" applyFont="1" applyAlignment="1">
      <alignment horizontal="left" vertical="center"/>
    </xf>
    <xf numFmtId="0" fontId="31" fillId="0" borderId="0" xfId="5" applyFont="1" applyFill="1" applyAlignment="1">
      <alignment vertical="center"/>
    </xf>
    <xf numFmtId="0" fontId="6" fillId="0" borderId="0" xfId="0" applyFont="1" applyFill="1" applyAlignment="1">
      <alignment vertical="center" wrapText="1"/>
    </xf>
    <xf numFmtId="0" fontId="25" fillId="0" borderId="10" xfId="0" applyFont="1" applyFill="1" applyBorder="1" applyAlignment="1">
      <alignment horizontal="center" vertical="center"/>
    </xf>
    <xf numFmtId="166" fontId="25" fillId="5" borderId="10" xfId="13" applyNumberFormat="1" applyFont="1" applyFill="1" applyBorder="1" applyAlignment="1">
      <alignment vertical="center"/>
    </xf>
    <xf numFmtId="166" fontId="32" fillId="0" borderId="8" xfId="13" quotePrefix="1" applyNumberFormat="1" applyFont="1" applyFill="1" applyBorder="1" applyAlignment="1">
      <alignment horizontal="right" vertical="center"/>
    </xf>
    <xf numFmtId="166" fontId="11" fillId="0" borderId="10" xfId="13" applyNumberFormat="1" applyFont="1" applyFill="1" applyBorder="1" applyAlignment="1">
      <alignment horizontal="right" vertical="center"/>
    </xf>
    <xf numFmtId="166" fontId="11" fillId="0" borderId="18" xfId="13" applyNumberFormat="1" applyFont="1" applyFill="1" applyBorder="1" applyAlignment="1">
      <alignment horizontal="right" vertical="center"/>
    </xf>
    <xf numFmtId="0" fontId="35" fillId="0" borderId="0" xfId="9" applyFont="1" applyFill="1" applyAlignment="1">
      <alignment horizontal="right"/>
    </xf>
    <xf numFmtId="0" fontId="11" fillId="0" borderId="11" xfId="9" quotePrefix="1" applyFont="1" applyFill="1" applyBorder="1" applyAlignment="1">
      <alignment horizontal="left" vertical="center" wrapText="1"/>
    </xf>
    <xf numFmtId="0" fontId="11" fillId="0" borderId="0" xfId="9" quotePrefix="1" applyFont="1" applyFill="1" applyBorder="1" applyAlignment="1">
      <alignment horizontal="left" vertical="center" wrapText="1"/>
    </xf>
    <xf numFmtId="0" fontId="11" fillId="0" borderId="12" xfId="9" quotePrefix="1" applyFont="1" applyFill="1" applyBorder="1" applyAlignment="1">
      <alignment horizontal="left" vertical="center" wrapText="1"/>
    </xf>
    <xf numFmtId="0" fontId="6" fillId="0" borderId="0" xfId="0" applyFont="1" applyFill="1" applyAlignment="1">
      <alignment horizontal="left" vertical="center" wrapText="1"/>
    </xf>
    <xf numFmtId="0" fontId="7" fillId="0" borderId="0" xfId="12" applyFont="1" applyFill="1" applyBorder="1" applyAlignment="1">
      <alignment horizontal="left" vertical="center" wrapText="1"/>
    </xf>
    <xf numFmtId="0" fontId="25" fillId="4" borderId="1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7" fillId="0" borderId="0" xfId="12" applyFont="1" applyFill="1" applyBorder="1" applyAlignment="1">
      <alignment horizontal="left" vertical="center"/>
    </xf>
    <xf numFmtId="167" fontId="6" fillId="0" borderId="0" xfId="14" applyNumberFormat="1" applyFont="1" applyAlignment="1">
      <alignment vertical="center"/>
    </xf>
  </cellXfs>
  <cellStyles count="26">
    <cellStyle name="Komma 2" xfId="18" xr:uid="{DABFADD9-A5B5-4C25-AED9-BC01B1DB4BD8}"/>
    <cellStyle name="Komma 3" xfId="19" xr:uid="{6B30A356-E02F-4921-A950-612E625E8334}"/>
    <cellStyle name="Lien hypertexte" xfId="1" builtinId="8"/>
    <cellStyle name="Lien hypertexte 2" xfId="2" xr:uid="{00000000-0005-0000-0000-000001000000}"/>
    <cellStyle name="Milliers" xfId="13" builtinId="3"/>
    <cellStyle name="Milliers 2" xfId="3" xr:uid="{00000000-0005-0000-0000-000003000000}"/>
    <cellStyle name="Milliers 3" xfId="4" xr:uid="{00000000-0005-0000-0000-000004000000}"/>
    <cellStyle name="Milliers 4" xfId="17" xr:uid="{1808B8AD-080D-478E-8603-0752AE4B8E9C}"/>
    <cellStyle name="Normal" xfId="0" builtinId="0"/>
    <cellStyle name="Normal 2" xfId="5" xr:uid="{00000000-0005-0000-0000-000006000000}"/>
    <cellStyle name="Normal 2 2" xfId="6" xr:uid="{00000000-0005-0000-0000-000007000000}"/>
    <cellStyle name="Normal 2 2 2" xfId="7" xr:uid="{00000000-0005-0000-0000-000008000000}"/>
    <cellStyle name="Normal 2 3" xfId="15" xr:uid="{00000000-0005-0000-0000-000009000000}"/>
    <cellStyle name="Normal 3" xfId="8" xr:uid="{00000000-0005-0000-0000-00000A000000}"/>
    <cellStyle name="Normal 4" xfId="9" xr:uid="{00000000-0005-0000-0000-00000B000000}"/>
    <cellStyle name="Normal 5" xfId="10" xr:uid="{00000000-0005-0000-0000-00000C000000}"/>
    <cellStyle name="Normal 6" xfId="16" xr:uid="{EFEC3C03-ADC8-40D1-9AD2-C6080718C3D8}"/>
    <cellStyle name="Pourcentage" xfId="14" builtinId="5"/>
    <cellStyle name="Pourcentage 2" xfId="20" xr:uid="{251EFD5B-DE52-4711-8828-7EF2834FA4B2}"/>
    <cellStyle name="Standard 2" xfId="21" xr:uid="{A10FBCEB-C5D7-4AED-B508-71A392658E11}"/>
    <cellStyle name="Standard 2 2" xfId="24" xr:uid="{1EEF4089-914F-41B9-8B62-5FA7A311A94D}"/>
    <cellStyle name="Standard 3" xfId="22" xr:uid="{0B635C68-7845-4D3E-BDC9-375902BD09EF}"/>
    <cellStyle name="Standard 4" xfId="23" xr:uid="{6FC4E91E-8B84-4A46-BFC1-ED312B05F46D}"/>
    <cellStyle name="Standard 4 2" xfId="25" xr:uid="{61BB28A6-4F1D-4B1E-A593-E456DFD15856}"/>
    <cellStyle name="Standard_P12_F" xfId="11" xr:uid="{00000000-0005-0000-0000-00000E000000}"/>
    <cellStyle name="Standard_T1" xfId="12" xr:uid="{00000000-0005-0000-0000-00000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xdr:row>
      <xdr:rowOff>66675</xdr:rowOff>
    </xdr:from>
    <xdr:to>
      <xdr:col>4</xdr:col>
      <xdr:colOff>1381125</xdr:colOff>
      <xdr:row>3</xdr:row>
      <xdr:rowOff>171450</xdr:rowOff>
    </xdr:to>
    <xdr:pic>
      <xdr:nvPicPr>
        <xdr:cNvPr id="1148" name="Image 1" descr="logo_FR.JPG">
          <a:extLst>
            <a:ext uri="{FF2B5EF4-FFF2-40B4-BE49-F238E27FC236}">
              <a16:creationId xmlns:a16="http://schemas.microsoft.com/office/drawing/2014/main" id="{00000000-0008-0000-0000-00007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9300" y="190500"/>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5"/>
  <sheetViews>
    <sheetView showGridLines="0" tabSelected="1" zoomScaleNormal="100" workbookViewId="0"/>
  </sheetViews>
  <sheetFormatPr baseColWidth="10" defaultColWidth="11.42578125" defaultRowHeight="12.75"/>
  <cols>
    <col min="1" max="1" width="1.7109375" style="11" customWidth="1"/>
    <col min="2" max="2" width="6.28515625" style="11" customWidth="1"/>
    <col min="3" max="3" width="67.42578125" style="11" customWidth="1"/>
    <col min="4" max="4" width="10" style="11" customWidth="1"/>
    <col min="5" max="5" width="25.42578125" style="11" customWidth="1"/>
    <col min="6" max="6" width="2.28515625" style="11" customWidth="1"/>
    <col min="7" max="16384" width="11.42578125" style="11"/>
  </cols>
  <sheetData>
    <row r="1" spans="2:13" ht="10.15" customHeight="1"/>
    <row r="2" spans="2:13" ht="15.75" customHeight="1">
      <c r="B2" s="10" t="s">
        <v>6</v>
      </c>
      <c r="C2" s="10"/>
      <c r="D2" s="10"/>
      <c r="E2" s="10"/>
      <c r="F2" s="10"/>
      <c r="G2" s="10"/>
      <c r="H2" s="10"/>
      <c r="I2" s="10"/>
      <c r="J2" s="10"/>
      <c r="K2" s="10"/>
      <c r="L2" s="10"/>
      <c r="M2" s="10"/>
    </row>
    <row r="3" spans="2:13" ht="14.25" customHeight="1">
      <c r="B3" s="12" t="s">
        <v>1</v>
      </c>
    </row>
    <row r="4" spans="2:13" ht="14.25" customHeight="1">
      <c r="B4" s="12"/>
    </row>
    <row r="5" spans="2:13" ht="14.25" customHeight="1"/>
    <row r="6" spans="2:13" ht="20.25" customHeight="1">
      <c r="B6" s="13" t="s">
        <v>2</v>
      </c>
      <c r="C6" s="13" t="s">
        <v>5</v>
      </c>
      <c r="D6" s="13" t="s">
        <v>4</v>
      </c>
      <c r="E6" s="13" t="s">
        <v>3</v>
      </c>
    </row>
    <row r="7" spans="2:13" ht="33.75" customHeight="1">
      <c r="B7" s="24">
        <v>1</v>
      </c>
      <c r="C7" s="25" t="s">
        <v>16</v>
      </c>
      <c r="D7" s="23" t="s">
        <v>4</v>
      </c>
      <c r="E7" s="25" t="s">
        <v>68</v>
      </c>
    </row>
    <row r="8" spans="2:13" ht="33.75" customHeight="1">
      <c r="B8" s="24">
        <f>B7+1</f>
        <v>2</v>
      </c>
      <c r="C8" s="25" t="s">
        <v>15</v>
      </c>
      <c r="D8" s="23" t="s">
        <v>4</v>
      </c>
      <c r="E8" s="25" t="s">
        <v>57</v>
      </c>
    </row>
    <row r="9" spans="2:13" ht="33.75" customHeight="1">
      <c r="B9" s="24">
        <f>B8+1</f>
        <v>3</v>
      </c>
      <c r="C9" s="25" t="s">
        <v>73</v>
      </c>
      <c r="D9" s="23" t="s">
        <v>4</v>
      </c>
      <c r="E9" s="25" t="s">
        <v>67</v>
      </c>
    </row>
    <row r="10" spans="2:13" ht="33.75" customHeight="1">
      <c r="B10" s="26">
        <f>B9+1</f>
        <v>4</v>
      </c>
      <c r="C10" s="27" t="s">
        <v>17</v>
      </c>
      <c r="D10" s="28" t="s">
        <v>4</v>
      </c>
      <c r="E10" s="27" t="s">
        <v>58</v>
      </c>
    </row>
    <row r="11" spans="2:13" ht="33.75" customHeight="1">
      <c r="B11" s="26">
        <f>B10+1</f>
        <v>5</v>
      </c>
      <c r="C11" s="27" t="s">
        <v>25</v>
      </c>
      <c r="D11" s="28" t="s">
        <v>4</v>
      </c>
      <c r="E11" s="27" t="s">
        <v>59</v>
      </c>
    </row>
    <row r="12" spans="2:13" ht="33.950000000000003" customHeight="1">
      <c r="B12" s="31">
        <f>B11+1</f>
        <v>6</v>
      </c>
      <c r="C12" s="32" t="s">
        <v>77</v>
      </c>
      <c r="D12" s="33" t="s">
        <v>4</v>
      </c>
      <c r="E12" s="32" t="s">
        <v>7</v>
      </c>
    </row>
    <row r="13" spans="2:13" ht="14.25" customHeight="1"/>
    <row r="14" spans="2:13" ht="14.25" customHeight="1"/>
    <row r="15" spans="2:13" ht="9" customHeight="1">
      <c r="B15" s="14"/>
      <c r="C15" s="15"/>
      <c r="D15" s="15"/>
      <c r="E15" s="16"/>
    </row>
    <row r="16" spans="2:13" s="65" customFormat="1" ht="26.25" customHeight="1">
      <c r="B16" s="104" t="s">
        <v>66</v>
      </c>
      <c r="C16" s="105"/>
      <c r="D16" s="105"/>
      <c r="E16" s="106"/>
    </row>
    <row r="17" spans="2:5" ht="8.4499999999999993" customHeight="1">
      <c r="B17" s="17"/>
      <c r="C17" s="18"/>
      <c r="D17" s="18"/>
      <c r="E17" s="19"/>
    </row>
    <row r="18" spans="2:5" ht="14.25" customHeight="1">
      <c r="B18" s="20"/>
      <c r="C18" s="22"/>
      <c r="D18" s="15"/>
      <c r="E18" s="15"/>
    </row>
    <row r="19" spans="2:5">
      <c r="E19" s="103" t="s">
        <v>78</v>
      </c>
    </row>
    <row r="25" spans="2:5">
      <c r="E25" s="21"/>
    </row>
  </sheetData>
  <customSheetViews>
    <customSheetView guid="{E004CA90-A0F2-4319-BB24-68F6CE16C2F1}" showGridLines="0">
      <selection activeCell="E29" sqref="E29"/>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1"/>
      <headerFooter>
        <oddHeader>&amp;L&amp;G&amp;CDémographie</oddHeader>
        <oddFooter>&amp;L&amp;A&amp;C&amp;P sur &amp;N&amp;R&amp;F</oddFooter>
      </headerFooter>
    </customSheetView>
    <customSheetView guid="{CD2D16F5-1679-4F9B-99CD-86A1DF22D3F0}" showPageBreaks="1" showGridLines="0" printArea="1">
      <selection activeCell="C22" sqref="C22"/>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2"/>
      <headerFooter>
        <oddHeader>&amp;L&amp;G&amp;CDémographie</oddHeader>
        <oddFooter>&amp;L&amp;A&amp;C&amp;P sur &amp;N&amp;R&amp;F</oddFooter>
      </headerFooter>
    </customSheetView>
  </customSheetViews>
  <mergeCells count="1">
    <mergeCell ref="B16:E16"/>
  </mergeCells>
  <hyperlinks>
    <hyperlink ref="D7" location="'Niveau formation VS (1)'!A1" display="Lien" xr:uid="{00000000-0004-0000-0000-000000000000}"/>
    <hyperlink ref="D9" location="'Niveau formation VS (2)'!A1" display="Lien" xr:uid="{00000000-0004-0000-0000-000001000000}"/>
    <hyperlink ref="D12" location="'Taux activité'!A1" display="Lien" xr:uid="{00000000-0004-0000-0000-000002000000}"/>
    <hyperlink ref="D11" location="'Secteur éco CH'!A1" display="Lien" xr:uid="{00000000-0004-0000-0000-000003000000}"/>
    <hyperlink ref="D8" location="'Niveau formation CH'!A1" display="Lien" xr:uid="{00000000-0004-0000-0000-000004000000}"/>
    <hyperlink ref="D10" location="'Secteur éco VS'!A1" display="Lien" xr:uid="{00000000-0004-0000-0000-000005000000}"/>
  </hyperlinks>
  <pageMargins left="0.70866141732283472" right="0.70866141732283472" top="0.74803149606299213" bottom="0.74803149606299213" header="0.31496062992125984" footer="0.31496062992125984"/>
  <pageSetup paperSize="9" scale="90" orientation="landscape" r:id="rId3"/>
  <headerFooter>
    <oddHeader>&amp;L&amp;G&amp;CDémographie</oddHeader>
    <oddFooter>&amp;L&amp;A&amp;C&amp;P sur &amp;N&amp;R&amp;F</oddFooter>
  </headerFooter>
  <colBreaks count="1" manualBreakCount="1">
    <brk id="6" max="1048575" man="1"/>
  </col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W52"/>
  <sheetViews>
    <sheetView showGridLines="0" zoomScaleNormal="100" zoomScaleSheetLayoutView="10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3.7109375" style="1" customWidth="1"/>
    <col min="10" max="24" width="8.28515625" style="1" customWidth="1"/>
    <col min="25" max="16384" width="11.42578125" style="1"/>
  </cols>
  <sheetData>
    <row r="1" spans="2:22" ht="10.15" customHeight="1"/>
    <row r="2" spans="2:22" s="2" customFormat="1" ht="31.5" customHeight="1">
      <c r="B2" s="108" t="s">
        <v>16</v>
      </c>
      <c r="C2" s="108"/>
      <c r="D2" s="108"/>
      <c r="E2" s="108"/>
      <c r="F2" s="108"/>
      <c r="G2" s="108"/>
      <c r="H2" s="108"/>
      <c r="I2" s="108"/>
      <c r="J2" s="7"/>
      <c r="K2" s="7"/>
      <c r="M2" s="9"/>
      <c r="N2" s="7"/>
      <c r="O2" s="7"/>
      <c r="P2" s="7"/>
      <c r="Q2" s="7"/>
      <c r="R2" s="7"/>
      <c r="S2" s="7"/>
      <c r="V2" s="8"/>
    </row>
    <row r="4" spans="2:22" s="34" customFormat="1" ht="27.75" customHeight="1">
      <c r="B4" s="109" t="s">
        <v>65</v>
      </c>
      <c r="C4" s="111" t="s">
        <v>8</v>
      </c>
      <c r="D4" s="112"/>
      <c r="E4" s="111" t="s">
        <v>9</v>
      </c>
      <c r="F4" s="112"/>
      <c r="G4" s="111" t="s">
        <v>10</v>
      </c>
      <c r="H4" s="112"/>
      <c r="I4" s="109" t="s">
        <v>11</v>
      </c>
    </row>
    <row r="5" spans="2:22" s="34" customFormat="1" ht="18" customHeight="1">
      <c r="B5" s="110"/>
      <c r="C5" s="39" t="s">
        <v>13</v>
      </c>
      <c r="D5" s="39" t="s">
        <v>14</v>
      </c>
      <c r="E5" s="39" t="s">
        <v>13</v>
      </c>
      <c r="F5" s="39" t="s">
        <v>14</v>
      </c>
      <c r="G5" s="39" t="s">
        <v>13</v>
      </c>
      <c r="H5" s="39" t="s">
        <v>14</v>
      </c>
      <c r="I5" s="110"/>
    </row>
    <row r="6" spans="2:22" s="34" customFormat="1" ht="18" customHeight="1">
      <c r="B6" s="35">
        <v>2010</v>
      </c>
      <c r="C6" s="45">
        <v>72525.196307824561</v>
      </c>
      <c r="D6" s="49">
        <f t="shared" ref="D6:D14" si="0">C6/I6</f>
        <v>0.33141194728415974</v>
      </c>
      <c r="E6" s="45">
        <v>100145.70143375645</v>
      </c>
      <c r="F6" s="49">
        <f t="shared" ref="F6:F14" si="1">E6/I6</f>
        <v>0.45762691607797223</v>
      </c>
      <c r="G6" s="45">
        <v>46166.102258421626</v>
      </c>
      <c r="H6" s="49">
        <f t="shared" ref="H6:H14" si="2">G6/I6</f>
        <v>0.2109611366378677</v>
      </c>
      <c r="I6" s="47">
        <v>218837.00000000271</v>
      </c>
    </row>
    <row r="7" spans="2:22" s="34" customFormat="1" ht="18" customHeight="1">
      <c r="B7" s="36">
        <v>2011</v>
      </c>
      <c r="C7" s="46">
        <v>71931.842164151778</v>
      </c>
      <c r="D7" s="50">
        <f t="shared" si="0"/>
        <v>0.31950395389520814</v>
      </c>
      <c r="E7" s="46">
        <v>103609.21167258127</v>
      </c>
      <c r="F7" s="50">
        <f t="shared" si="1"/>
        <v>0.46020721551675869</v>
      </c>
      <c r="G7" s="46">
        <v>49594.946163267508</v>
      </c>
      <c r="H7" s="50">
        <f t="shared" si="2"/>
        <v>0.22028883058803289</v>
      </c>
      <c r="I7" s="48">
        <v>225136.00000000061</v>
      </c>
    </row>
    <row r="8" spans="2:22" s="34" customFormat="1" ht="18" customHeight="1">
      <c r="B8" s="36">
        <v>2012</v>
      </c>
      <c r="C8" s="46">
        <v>72893.39474971249</v>
      </c>
      <c r="D8" s="50">
        <f t="shared" si="0"/>
        <v>0.31812700374766084</v>
      </c>
      <c r="E8" s="46">
        <v>103194.14965395082</v>
      </c>
      <c r="F8" s="50">
        <f t="shared" si="1"/>
        <v>0.45036790708431879</v>
      </c>
      <c r="G8" s="46">
        <v>53045.455596335902</v>
      </c>
      <c r="H8" s="50">
        <f t="shared" si="2"/>
        <v>0.23150508916802076</v>
      </c>
      <c r="I8" s="48">
        <v>229132.99999999913</v>
      </c>
    </row>
    <row r="9" spans="2:22" s="34" customFormat="1" ht="18" customHeight="1">
      <c r="B9" s="36">
        <v>2013</v>
      </c>
      <c r="C9" s="46">
        <v>72697.057761271863</v>
      </c>
      <c r="D9" s="50">
        <f t="shared" si="0"/>
        <v>0.31094625485481159</v>
      </c>
      <c r="E9" s="46">
        <v>106910.74448471144</v>
      </c>
      <c r="F9" s="50">
        <f t="shared" si="1"/>
        <v>0.45728804748093449</v>
      </c>
      <c r="G9" s="46">
        <v>54185.197754019624</v>
      </c>
      <c r="H9" s="50">
        <f t="shared" si="2"/>
        <v>0.23176569766425409</v>
      </c>
      <c r="I9" s="48">
        <v>233793.00000000288</v>
      </c>
    </row>
    <row r="10" spans="2:22" s="34" customFormat="1" ht="18" customHeight="1">
      <c r="B10" s="36">
        <v>2014</v>
      </c>
      <c r="C10" s="46">
        <v>71454.071602600015</v>
      </c>
      <c r="D10" s="50">
        <f t="shared" si="0"/>
        <v>0.29992978224365413</v>
      </c>
      <c r="E10" s="46">
        <v>107491.92459459322</v>
      </c>
      <c r="F10" s="50">
        <f t="shared" si="1"/>
        <v>0.45119933425087716</v>
      </c>
      <c r="G10" s="46">
        <v>59290.003802809515</v>
      </c>
      <c r="H10" s="50">
        <f t="shared" si="2"/>
        <v>0.24887088350546863</v>
      </c>
      <c r="I10" s="48">
        <v>238236.00000000276</v>
      </c>
    </row>
    <row r="11" spans="2:22" s="34" customFormat="1" ht="18" customHeight="1">
      <c r="B11" s="36">
        <v>2015</v>
      </c>
      <c r="C11" s="46">
        <v>73119.586412613411</v>
      </c>
      <c r="D11" s="50">
        <f t="shared" si="0"/>
        <v>0.30220574414292883</v>
      </c>
      <c r="E11" s="46">
        <v>106575.68113642849</v>
      </c>
      <c r="F11" s="50">
        <f t="shared" si="1"/>
        <v>0.44048092454497129</v>
      </c>
      <c r="G11" s="46">
        <v>62257.732450955926</v>
      </c>
      <c r="H11" s="50">
        <f t="shared" si="2"/>
        <v>0.25731333131209977</v>
      </c>
      <c r="I11" s="48">
        <v>241952.99999999785</v>
      </c>
    </row>
    <row r="12" spans="2:22" s="34" customFormat="1" ht="18" customHeight="1">
      <c r="B12" s="36">
        <v>2016</v>
      </c>
      <c r="C12" s="46">
        <v>73270.191365557926</v>
      </c>
      <c r="D12" s="50">
        <f t="shared" si="0"/>
        <v>0.29864025240093395</v>
      </c>
      <c r="E12" s="46">
        <v>108718.35253212387</v>
      </c>
      <c r="F12" s="50">
        <f t="shared" si="1"/>
        <v>0.44312258007926059</v>
      </c>
      <c r="G12" s="46">
        <v>63357.456102312834</v>
      </c>
      <c r="H12" s="50">
        <f t="shared" si="2"/>
        <v>0.25823716751980563</v>
      </c>
      <c r="I12" s="48">
        <v>245345.99999999459</v>
      </c>
    </row>
    <row r="13" spans="2:22" s="34" customFormat="1" ht="18" customHeight="1">
      <c r="B13" s="36">
        <v>2017</v>
      </c>
      <c r="C13" s="46">
        <v>69764.342319624207</v>
      </c>
      <c r="D13" s="50">
        <f t="shared" si="0"/>
        <v>0.28096003060575836</v>
      </c>
      <c r="E13" s="46">
        <v>111257.39642770271</v>
      </c>
      <c r="F13" s="50">
        <f t="shared" si="1"/>
        <v>0.44806387426734823</v>
      </c>
      <c r="G13" s="46">
        <v>67285.261252673721</v>
      </c>
      <c r="H13" s="50">
        <f t="shared" si="2"/>
        <v>0.27097609512689352</v>
      </c>
      <c r="I13" s="48">
        <v>248307.00000000061</v>
      </c>
    </row>
    <row r="14" spans="2:22" s="34" customFormat="1" ht="18" customHeight="1">
      <c r="B14" s="36">
        <v>2018</v>
      </c>
      <c r="C14" s="46">
        <v>69034.823618821567</v>
      </c>
      <c r="D14" s="50">
        <f t="shared" si="0"/>
        <v>0.27494493368336009</v>
      </c>
      <c r="E14" s="46">
        <v>114040.88977829434</v>
      </c>
      <c r="F14" s="50">
        <f t="shared" si="1"/>
        <v>0.45419055534076769</v>
      </c>
      <c r="G14" s="46">
        <v>68010.286602889231</v>
      </c>
      <c r="H14" s="50">
        <f t="shared" si="2"/>
        <v>0.27086451097587216</v>
      </c>
      <c r="I14" s="48">
        <v>251086.00000000515</v>
      </c>
    </row>
    <row r="15" spans="2:22" s="34" customFormat="1" ht="18" customHeight="1">
      <c r="B15" s="98">
        <v>2019</v>
      </c>
      <c r="C15" s="72">
        <v>66606.399280302416</v>
      </c>
      <c r="D15" s="77">
        <v>0.26338820434865196</v>
      </c>
      <c r="E15" s="72">
        <v>116442.30003654009</v>
      </c>
      <c r="F15" s="77">
        <v>0.46045918482672282</v>
      </c>
      <c r="G15" s="72">
        <v>69834.300683166075</v>
      </c>
      <c r="H15" s="77">
        <v>0.27615261082462522</v>
      </c>
      <c r="I15" s="99">
        <v>252883.00000000859</v>
      </c>
    </row>
    <row r="16" spans="2:22" s="34" customFormat="1" ht="18" customHeight="1">
      <c r="B16" s="36">
        <v>2020</v>
      </c>
      <c r="C16" s="46">
        <v>59949.447834653591</v>
      </c>
      <c r="D16" s="50">
        <v>0.23411717227064238</v>
      </c>
      <c r="E16" s="46">
        <v>121513.02751212487</v>
      </c>
      <c r="F16" s="50">
        <v>0.47453792191125077</v>
      </c>
      <c r="G16" s="46">
        <v>74603.524653218439</v>
      </c>
      <c r="H16" s="50">
        <v>0.29134490581810679</v>
      </c>
      <c r="I16" s="48">
        <v>256065.99999999691</v>
      </c>
    </row>
    <row r="17" spans="2:13" s="34" customFormat="1" ht="18" customHeight="1">
      <c r="B17" s="98">
        <v>2021</v>
      </c>
      <c r="C17" s="72">
        <v>59564.061387552298</v>
      </c>
      <c r="D17" s="77">
        <v>0.22911016765732667</v>
      </c>
      <c r="E17" s="72">
        <v>122924.68782971468</v>
      </c>
      <c r="F17" s="77">
        <v>0.47282363193212407</v>
      </c>
      <c r="G17" s="72">
        <v>77491.250782735297</v>
      </c>
      <c r="H17" s="77">
        <v>0.29806620041054938</v>
      </c>
      <c r="I17" s="99">
        <v>259980.00000000224</v>
      </c>
    </row>
    <row r="18" spans="2:13" s="34" customFormat="1" ht="18" customHeight="1">
      <c r="B18" s="98">
        <v>2022</v>
      </c>
      <c r="C18" s="72">
        <v>57620</v>
      </c>
      <c r="D18" s="77">
        <v>0.2185357121184538</v>
      </c>
      <c r="E18" s="72">
        <v>119555</v>
      </c>
      <c r="F18" s="77">
        <v>0.45343695005764911</v>
      </c>
      <c r="G18" s="72">
        <v>86489</v>
      </c>
      <c r="H18" s="77">
        <v>0.32802733782389709</v>
      </c>
      <c r="I18" s="99">
        <v>263664</v>
      </c>
    </row>
    <row r="19" spans="2:13" s="34" customFormat="1" ht="18" customHeight="1">
      <c r="B19" s="37">
        <v>2023</v>
      </c>
      <c r="C19" s="38">
        <v>59386.787138055755</v>
      </c>
      <c r="D19" s="51">
        <v>0.21962406764024089</v>
      </c>
      <c r="E19" s="38">
        <v>125505</v>
      </c>
      <c r="F19" s="51">
        <v>0.46414227705416899</v>
      </c>
      <c r="G19" s="38">
        <v>85510</v>
      </c>
      <c r="H19" s="51">
        <v>0.31623286810009155</v>
      </c>
      <c r="I19" s="40">
        <v>270401.99999999697</v>
      </c>
    </row>
    <row r="20" spans="2:13" s="41" customFormat="1" ht="5.25" customHeight="1">
      <c r="B20" s="4"/>
    </row>
    <row r="21" spans="2:13" s="5" customFormat="1" ht="15" customHeight="1">
      <c r="B21" s="42" t="s">
        <v>12</v>
      </c>
      <c r="C21" s="6"/>
      <c r="D21" s="6"/>
      <c r="E21" s="6"/>
      <c r="F21" s="6"/>
      <c r="G21" s="6"/>
      <c r="H21" s="6"/>
      <c r="I21" s="6"/>
    </row>
    <row r="22" spans="2:13" s="41" customFormat="1" ht="5.25" customHeight="1">
      <c r="B22" s="4"/>
    </row>
    <row r="23" spans="2:13" s="41" customFormat="1" ht="15" customHeight="1">
      <c r="B23" s="43" t="s">
        <v>74</v>
      </c>
    </row>
    <row r="24" spans="2:13" s="94" customFormat="1" ht="5.25" customHeight="1">
      <c r="B24" s="95"/>
    </row>
    <row r="25" spans="2:13" s="94" customFormat="1" ht="12.75" customHeight="1">
      <c r="B25" s="95" t="s">
        <v>26</v>
      </c>
    </row>
    <row r="26" spans="2:13" s="94" customFormat="1" ht="5.25" customHeight="1">
      <c r="B26" s="95"/>
    </row>
    <row r="27" spans="2:13" s="96" customFormat="1" ht="40.5" customHeight="1">
      <c r="B27" s="107" t="s">
        <v>69</v>
      </c>
      <c r="C27" s="107"/>
      <c r="D27" s="107"/>
      <c r="E27" s="107"/>
      <c r="F27" s="107"/>
      <c r="G27" s="107"/>
      <c r="H27" s="107"/>
      <c r="I27" s="107"/>
      <c r="J27" s="97"/>
      <c r="K27" s="97"/>
      <c r="L27" s="97"/>
      <c r="M27" s="97"/>
    </row>
    <row r="28" spans="2:13" s="41" customFormat="1" ht="5.25" customHeight="1">
      <c r="B28" s="43"/>
    </row>
    <row r="29" spans="2:13" s="41" customFormat="1" ht="15" customHeight="1">
      <c r="B29" s="4" t="s">
        <v>0</v>
      </c>
      <c r="D29" s="34"/>
      <c r="G29" s="5"/>
      <c r="H29" s="5"/>
    </row>
    <row r="30" spans="2:13" s="34" customFormat="1" ht="15.75" customHeight="1"/>
    <row r="31" spans="2:13" s="34" customFormat="1" ht="15.75" customHeight="1">
      <c r="D31" s="52"/>
      <c r="E31" s="52"/>
    </row>
    <row r="32" spans="2:13" s="34" customFormat="1" ht="15.75" customHeight="1">
      <c r="D32" s="52"/>
      <c r="E32" s="52"/>
    </row>
    <row r="33" spans="3:23" s="34" customFormat="1" ht="15.75" customHeight="1">
      <c r="D33" s="52"/>
      <c r="E33" s="52"/>
    </row>
    <row r="34" spans="3:23" s="34" customFormat="1" ht="15.75" customHeight="1"/>
    <row r="35" spans="3:23" s="34" customFormat="1" ht="15.75" customHeight="1"/>
    <row r="36" spans="3:23" s="34" customFormat="1" ht="15.75" customHeight="1"/>
    <row r="37" spans="3:23" s="34" customFormat="1" ht="15.75" customHeight="1"/>
    <row r="38" spans="3:23" s="34" customFormat="1" ht="15.75" customHeight="1"/>
    <row r="39" spans="3:23" s="34" customFormat="1" ht="15.75" customHeight="1"/>
    <row r="40" spans="3:23" s="34" customFormat="1" ht="15.75" customHeight="1"/>
    <row r="41" spans="3:23" s="34" customFormat="1" ht="15.75" customHeight="1"/>
    <row r="42" spans="3:23" s="34" customFormat="1" ht="15.75" customHeight="1"/>
    <row r="43" spans="3:23" s="34" customFormat="1" ht="15.75" customHeight="1"/>
    <row r="44" spans="3:23" s="34" customFormat="1" ht="15.75" customHeight="1"/>
    <row r="45" spans="3:23" s="34" customFormat="1" ht="15.75" customHeight="1"/>
    <row r="46" spans="3:23" s="34" customFormat="1" ht="15.75" customHeight="1"/>
    <row r="47" spans="3:23" s="3" customFormat="1" ht="5.25" customHeight="1"/>
    <row r="48" spans="3:23" s="5" customFormat="1" ht="15" customHeight="1">
      <c r="C48" s="6"/>
      <c r="D48" s="6"/>
      <c r="E48" s="6"/>
      <c r="F48" s="6"/>
      <c r="G48" s="6"/>
      <c r="H48" s="6"/>
      <c r="I48" s="6"/>
      <c r="W48" s="30"/>
    </row>
    <row r="49" spans="2:2" s="3" customFormat="1" ht="5.25" customHeight="1"/>
    <row r="50" spans="2:2" s="3" customFormat="1" ht="15" customHeight="1">
      <c r="B50" s="29"/>
    </row>
    <row r="51" spans="2:2" s="3" customFormat="1" ht="5.25" customHeight="1"/>
    <row r="52" spans="2:2" s="3" customFormat="1" ht="15" customHeight="1">
      <c r="B52" s="4"/>
    </row>
  </sheetData>
  <mergeCells count="7">
    <mergeCell ref="B27:I27"/>
    <mergeCell ref="B2:I2"/>
    <mergeCell ref="I4:I5"/>
    <mergeCell ref="B4:B5"/>
    <mergeCell ref="G4:H4"/>
    <mergeCell ref="E4:F4"/>
    <mergeCell ref="C4:D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W48"/>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4.28515625" style="1" customWidth="1"/>
    <col min="10" max="24" width="8.28515625" style="1" customWidth="1"/>
    <col min="25" max="16384" width="11.42578125" style="1"/>
  </cols>
  <sheetData>
    <row r="1" spans="2:22" ht="10.15" customHeight="1"/>
    <row r="2" spans="2:22" s="2" customFormat="1" ht="31.5" customHeight="1">
      <c r="B2" s="108" t="s">
        <v>15</v>
      </c>
      <c r="C2" s="108"/>
      <c r="D2" s="108"/>
      <c r="E2" s="108"/>
      <c r="F2" s="108"/>
      <c r="G2" s="108"/>
      <c r="H2" s="108"/>
      <c r="I2" s="108"/>
      <c r="J2" s="7"/>
      <c r="K2" s="7"/>
      <c r="M2" s="9"/>
      <c r="N2" s="7"/>
      <c r="O2" s="7"/>
      <c r="P2" s="7"/>
      <c r="Q2" s="7"/>
      <c r="R2" s="7"/>
      <c r="S2" s="7"/>
      <c r="V2" s="8"/>
    </row>
    <row r="4" spans="2:22" s="34" customFormat="1" ht="27.75" customHeight="1">
      <c r="B4" s="109" t="s">
        <v>65</v>
      </c>
      <c r="C4" s="111" t="s">
        <v>8</v>
      </c>
      <c r="D4" s="112"/>
      <c r="E4" s="111" t="s">
        <v>9</v>
      </c>
      <c r="F4" s="112"/>
      <c r="G4" s="111" t="s">
        <v>10</v>
      </c>
      <c r="H4" s="112"/>
      <c r="I4" s="109" t="s">
        <v>11</v>
      </c>
    </row>
    <row r="5" spans="2:22" s="34" customFormat="1" ht="18" customHeight="1">
      <c r="B5" s="110"/>
      <c r="C5" s="90" t="s">
        <v>13</v>
      </c>
      <c r="D5" s="90" t="s">
        <v>14</v>
      </c>
      <c r="E5" s="90" t="s">
        <v>13</v>
      </c>
      <c r="F5" s="90" t="s">
        <v>14</v>
      </c>
      <c r="G5" s="90" t="s">
        <v>13</v>
      </c>
      <c r="H5" s="90" t="s">
        <v>14</v>
      </c>
      <c r="I5" s="110" t="s">
        <v>11</v>
      </c>
    </row>
    <row r="6" spans="2:22" s="34" customFormat="1" ht="18" customHeight="1">
      <c r="B6" s="35">
        <v>2010</v>
      </c>
      <c r="C6" s="45">
        <v>1316660.525096332</v>
      </c>
      <c r="D6" s="49">
        <f t="shared" ref="D6:D14" si="0">C6/I6</f>
        <v>0.23501915892789602</v>
      </c>
      <c r="E6" s="45">
        <v>2713360.5228452431</v>
      </c>
      <c r="F6" s="49">
        <f t="shared" ref="F6:F14" si="1">E6/I6</f>
        <v>0.48432507528893159</v>
      </c>
      <c r="G6" s="45">
        <v>1572332.9520584182</v>
      </c>
      <c r="H6" s="49">
        <f t="shared" ref="H6:H14" si="2">G6/I6</f>
        <v>0.28065576578317269</v>
      </c>
      <c r="I6" s="47">
        <v>5602353.9999999916</v>
      </c>
    </row>
    <row r="7" spans="2:22" s="34" customFormat="1" ht="18" customHeight="1">
      <c r="B7" s="36">
        <v>2011</v>
      </c>
      <c r="C7" s="46">
        <v>1306228.1825926872</v>
      </c>
      <c r="D7" s="50">
        <f t="shared" si="0"/>
        <v>0.23038805891624586</v>
      </c>
      <c r="E7" s="46">
        <v>2713481.1781554352</v>
      </c>
      <c r="F7" s="50">
        <f t="shared" si="1"/>
        <v>0.47859452879063807</v>
      </c>
      <c r="G7" s="46">
        <v>1649977.6392519383</v>
      </c>
      <c r="H7" s="50">
        <f t="shared" si="2"/>
        <v>0.29101741229311612</v>
      </c>
      <c r="I7" s="48">
        <v>5669687.0000000605</v>
      </c>
    </row>
    <row r="8" spans="2:22" s="34" customFormat="1" ht="18" customHeight="1">
      <c r="B8" s="36">
        <v>2012</v>
      </c>
      <c r="C8" s="46">
        <v>1291605.8783515738</v>
      </c>
      <c r="D8" s="50">
        <f t="shared" si="0"/>
        <v>0.22485364443717964</v>
      </c>
      <c r="E8" s="46">
        <v>2718320.4771226211</v>
      </c>
      <c r="F8" s="50">
        <f t="shared" si="1"/>
        <v>0.47322815440366067</v>
      </c>
      <c r="G8" s="46">
        <v>1734280.6445258739</v>
      </c>
      <c r="H8" s="50">
        <f t="shared" si="2"/>
        <v>0.30191820115915968</v>
      </c>
      <c r="I8" s="48">
        <v>5744207.0000000689</v>
      </c>
    </row>
    <row r="9" spans="2:22" s="34" customFormat="1" ht="18" customHeight="1">
      <c r="B9" s="36">
        <v>2013</v>
      </c>
      <c r="C9" s="46">
        <v>1288349.9564680436</v>
      </c>
      <c r="D9" s="50">
        <f t="shared" si="0"/>
        <v>0.22104526636406774</v>
      </c>
      <c r="E9" s="46">
        <v>2738950.6274841586</v>
      </c>
      <c r="F9" s="50">
        <f t="shared" si="1"/>
        <v>0.46992827373552487</v>
      </c>
      <c r="G9" s="46">
        <v>1801143.416047758</v>
      </c>
      <c r="H9" s="50">
        <f t="shared" si="2"/>
        <v>0.30902645990040745</v>
      </c>
      <c r="I9" s="48">
        <v>5828443.99999996</v>
      </c>
    </row>
    <row r="10" spans="2:22" s="34" customFormat="1" ht="18" customHeight="1">
      <c r="B10" s="36">
        <v>2014</v>
      </c>
      <c r="C10" s="46">
        <v>1279227.9310134279</v>
      </c>
      <c r="D10" s="50">
        <f t="shared" si="0"/>
        <v>0.21620007112094064</v>
      </c>
      <c r="E10" s="46">
        <v>2747722.6618931578</v>
      </c>
      <c r="F10" s="50">
        <f t="shared" si="1"/>
        <v>0.46438779244860412</v>
      </c>
      <c r="G10" s="46">
        <v>1889920.407093398</v>
      </c>
      <c r="H10" s="50">
        <f t="shared" si="2"/>
        <v>0.31941213643045502</v>
      </c>
      <c r="I10" s="48">
        <v>5916870.9999999851</v>
      </c>
    </row>
    <row r="11" spans="2:22" s="34" customFormat="1" ht="18" customHeight="1">
      <c r="B11" s="36">
        <v>2015</v>
      </c>
      <c r="C11" s="46">
        <v>1267547.0188046631</v>
      </c>
      <c r="D11" s="50">
        <f t="shared" si="0"/>
        <v>0.21133049893733064</v>
      </c>
      <c r="E11" s="46">
        <v>2766894.0972366817</v>
      </c>
      <c r="F11" s="50">
        <f t="shared" si="1"/>
        <v>0.4613076291459397</v>
      </c>
      <c r="G11" s="46">
        <v>1963495.8839585916</v>
      </c>
      <c r="H11" s="50">
        <f t="shared" si="2"/>
        <v>0.32736187191672933</v>
      </c>
      <c r="I11" s="48">
        <v>5997936.9999999385</v>
      </c>
    </row>
    <row r="12" spans="2:22" s="34" customFormat="1" ht="18" customHeight="1">
      <c r="B12" s="36">
        <v>2016</v>
      </c>
      <c r="C12" s="46">
        <v>1267543.5229835825</v>
      </c>
      <c r="D12" s="50">
        <f t="shared" si="0"/>
        <v>0.20856351696663028</v>
      </c>
      <c r="E12" s="46">
        <v>2750753.36707938</v>
      </c>
      <c r="F12" s="50">
        <f t="shared" si="1"/>
        <v>0.45261309465371818</v>
      </c>
      <c r="G12" s="46">
        <v>2059197.1099369833</v>
      </c>
      <c r="H12" s="50">
        <f t="shared" si="2"/>
        <v>0.33882338837965148</v>
      </c>
      <c r="I12" s="48">
        <v>6077493.999999946</v>
      </c>
    </row>
    <row r="13" spans="2:22" s="34" customFormat="1" ht="18" customHeight="1">
      <c r="B13" s="36">
        <v>2017</v>
      </c>
      <c r="C13" s="46">
        <v>1245535.4519872016</v>
      </c>
      <c r="D13" s="50">
        <f t="shared" si="0"/>
        <v>0.202762580158482</v>
      </c>
      <c r="E13" s="46">
        <v>2766166.3166281483</v>
      </c>
      <c r="F13" s="50">
        <f t="shared" si="1"/>
        <v>0.45030835421998983</v>
      </c>
      <c r="G13" s="46">
        <v>2131125.2313847179</v>
      </c>
      <c r="H13" s="50">
        <f t="shared" si="2"/>
        <v>0.34692906562152798</v>
      </c>
      <c r="I13" s="48">
        <v>6142827.0000000689</v>
      </c>
    </row>
    <row r="14" spans="2:22" s="34" customFormat="1" ht="18" customHeight="1">
      <c r="B14" s="36">
        <v>2018</v>
      </c>
      <c r="C14" s="46">
        <v>1207729.8420756117</v>
      </c>
      <c r="D14" s="50">
        <f t="shared" si="0"/>
        <v>0.19481383166216865</v>
      </c>
      <c r="E14" s="46">
        <v>2854431.0445397492</v>
      </c>
      <c r="F14" s="50">
        <f t="shared" si="1"/>
        <v>0.46043629098917349</v>
      </c>
      <c r="G14" s="46">
        <v>2137244.1133846659</v>
      </c>
      <c r="H14" s="50">
        <f t="shared" si="2"/>
        <v>0.34474987734865797</v>
      </c>
      <c r="I14" s="48">
        <v>6199405.0000000261</v>
      </c>
    </row>
    <row r="15" spans="2:22" s="34" customFormat="1" ht="18" customHeight="1">
      <c r="B15" s="36">
        <v>2019</v>
      </c>
      <c r="C15" s="46">
        <v>1190582.2620070644</v>
      </c>
      <c r="D15" s="50">
        <v>0.19038015226274557</v>
      </c>
      <c r="E15" s="46">
        <v>2838158.6024135011</v>
      </c>
      <c r="F15" s="50">
        <v>0.45383597934881498</v>
      </c>
      <c r="G15" s="46">
        <v>2224969.1355794868</v>
      </c>
      <c r="H15" s="50">
        <v>0.35578386838843962</v>
      </c>
      <c r="I15" s="48">
        <v>6253710.0000000512</v>
      </c>
    </row>
    <row r="16" spans="2:22" s="34" customFormat="1" ht="18" customHeight="1">
      <c r="B16" s="36">
        <v>2020</v>
      </c>
      <c r="C16" s="46">
        <v>1129154.9674308803</v>
      </c>
      <c r="D16" s="50">
        <v>0.17886421878045874</v>
      </c>
      <c r="E16" s="46">
        <v>2652297.1293936078</v>
      </c>
      <c r="F16" s="50">
        <v>0.42013812780899873</v>
      </c>
      <c r="G16" s="46">
        <v>2531464.9031755286</v>
      </c>
      <c r="H16" s="50">
        <v>0.40099765341054255</v>
      </c>
      <c r="I16" s="48">
        <v>6312917.0000000168</v>
      </c>
    </row>
    <row r="17" spans="2:13" s="34" customFormat="1" ht="18" customHeight="1">
      <c r="B17" s="98">
        <v>2021</v>
      </c>
      <c r="C17" s="72">
        <v>1115370.105340994</v>
      </c>
      <c r="D17" s="77">
        <v>0.1750360164760153</v>
      </c>
      <c r="E17" s="72">
        <v>2660903.3379122638</v>
      </c>
      <c r="F17" s="77">
        <v>0.41757791271759398</v>
      </c>
      <c r="G17" s="72">
        <v>2595958.5567467529</v>
      </c>
      <c r="H17" s="77">
        <v>0.40738607080639067</v>
      </c>
      <c r="I17" s="99">
        <v>6372232.0000000112</v>
      </c>
    </row>
    <row r="18" spans="2:13" s="34" customFormat="1" ht="18" customHeight="1">
      <c r="B18" s="98">
        <v>2022</v>
      </c>
      <c r="C18" s="72">
        <v>1094263.3986733116</v>
      </c>
      <c r="D18" s="77">
        <v>0.17003015345852018</v>
      </c>
      <c r="E18" s="72">
        <v>2668901</v>
      </c>
      <c r="F18" s="77">
        <v>0.41470238988691283</v>
      </c>
      <c r="G18" s="72">
        <v>2672537</v>
      </c>
      <c r="H18" s="77">
        <v>0.41526736321849345</v>
      </c>
      <c r="I18" s="99">
        <v>6435702.0000000373</v>
      </c>
    </row>
    <row r="19" spans="2:13" s="34" customFormat="1" ht="18" customHeight="1">
      <c r="B19" s="37">
        <v>2023</v>
      </c>
      <c r="C19" s="38">
        <v>1096812.7469983469</v>
      </c>
      <c r="D19" s="51">
        <v>0.16776767979725407</v>
      </c>
      <c r="E19" s="38">
        <v>2690460.8847244652</v>
      </c>
      <c r="F19" s="51">
        <v>0.41153093948877245</v>
      </c>
      <c r="G19" s="38">
        <v>2750414.3682771679</v>
      </c>
      <c r="H19" s="51">
        <v>0.42070138071397356</v>
      </c>
      <c r="I19" s="40">
        <v>6537687.9999999795</v>
      </c>
      <c r="M19" s="44"/>
    </row>
    <row r="20" spans="2:13" s="41" customFormat="1" ht="5.25" customHeight="1">
      <c r="B20" s="4"/>
    </row>
    <row r="21" spans="2:13" s="5" customFormat="1" ht="15" customHeight="1">
      <c r="B21" s="42" t="s">
        <v>12</v>
      </c>
      <c r="C21" s="6"/>
      <c r="D21" s="6"/>
      <c r="E21" s="6"/>
      <c r="F21" s="6"/>
      <c r="G21" s="6"/>
      <c r="H21" s="6"/>
      <c r="I21" s="6"/>
    </row>
    <row r="22" spans="2:13" s="41" customFormat="1" ht="5.25" customHeight="1">
      <c r="B22" s="4"/>
    </row>
    <row r="23" spans="2:13" s="41" customFormat="1" ht="15" customHeight="1">
      <c r="B23" s="43" t="s">
        <v>74</v>
      </c>
    </row>
    <row r="24" spans="2:13" s="94" customFormat="1" ht="5.25" customHeight="1">
      <c r="B24" s="95"/>
    </row>
    <row r="25" spans="2:13" s="94" customFormat="1" ht="12.75" customHeight="1">
      <c r="B25" s="95" t="s">
        <v>26</v>
      </c>
    </row>
    <row r="26" spans="2:13" s="94" customFormat="1" ht="5.25" customHeight="1">
      <c r="B26" s="95"/>
    </row>
    <row r="27" spans="2:13" s="96" customFormat="1" ht="40.5" customHeight="1">
      <c r="B27" s="107" t="s">
        <v>69</v>
      </c>
      <c r="C27" s="107"/>
      <c r="D27" s="107"/>
      <c r="E27" s="107"/>
      <c r="F27" s="107"/>
      <c r="G27" s="107"/>
      <c r="H27" s="107"/>
      <c r="I27" s="107"/>
      <c r="J27" s="97"/>
      <c r="K27" s="97"/>
      <c r="L27" s="97"/>
      <c r="M27" s="97"/>
    </row>
    <row r="28" spans="2:13" s="41" customFormat="1" ht="5.25" customHeight="1">
      <c r="B28" s="43"/>
    </row>
    <row r="29" spans="2:13" s="41" customFormat="1" ht="15" customHeight="1">
      <c r="B29" s="4" t="s">
        <v>0</v>
      </c>
      <c r="D29" s="34"/>
      <c r="G29" s="5"/>
      <c r="H29" s="5"/>
    </row>
    <row r="30" spans="2:13" s="34" customFormat="1" ht="15.75" customHeight="1">
      <c r="D30" s="52"/>
    </row>
    <row r="31" spans="2:13" s="34" customFormat="1" ht="15.75" customHeight="1"/>
    <row r="32" spans="2:13" s="34" customFormat="1" ht="15.75" customHeight="1"/>
    <row r="33" spans="2:23" s="34" customFormat="1" ht="15.75" customHeight="1">
      <c r="I33" s="44"/>
    </row>
    <row r="34" spans="2:23" s="34" customFormat="1" ht="15.75" customHeight="1"/>
    <row r="35" spans="2:23" s="34" customFormat="1" ht="15.75" customHeight="1"/>
    <row r="36" spans="2:23" s="34" customFormat="1" ht="15.75" customHeight="1"/>
    <row r="37" spans="2:23" s="34" customFormat="1" ht="15.75" customHeight="1"/>
    <row r="38" spans="2:23" s="34" customFormat="1" ht="15.75" customHeight="1"/>
    <row r="39" spans="2:23" s="34" customFormat="1" ht="15.75" customHeight="1"/>
    <row r="40" spans="2:23" s="34" customFormat="1" ht="15.75" customHeight="1"/>
    <row r="41" spans="2:23" s="34" customFormat="1" ht="15.75" customHeight="1"/>
    <row r="42" spans="2:23" s="34" customFormat="1" ht="15.75" customHeight="1"/>
    <row r="43" spans="2:23" s="3" customFormat="1" ht="5.25" customHeight="1"/>
    <row r="44" spans="2:23" s="5" customFormat="1" ht="15" customHeight="1">
      <c r="C44" s="6"/>
      <c r="D44" s="6"/>
      <c r="E44" s="6"/>
      <c r="F44" s="6"/>
      <c r="G44" s="6"/>
      <c r="H44" s="6"/>
      <c r="I44" s="6"/>
      <c r="W44" s="30"/>
    </row>
    <row r="45" spans="2:23" s="3" customFormat="1" ht="5.25" customHeight="1"/>
    <row r="46" spans="2:23" s="3" customFormat="1" ht="15" customHeight="1">
      <c r="B46" s="29"/>
    </row>
    <row r="47" spans="2:23" s="3" customFormat="1" ht="5.25" customHeight="1"/>
    <row r="48" spans="2:23" s="3" customFormat="1" ht="15" customHeight="1">
      <c r="B48" s="4"/>
    </row>
  </sheetData>
  <mergeCells count="7">
    <mergeCell ref="B27:I27"/>
    <mergeCell ref="I4:I5"/>
    <mergeCell ref="B2:I2"/>
    <mergeCell ref="B4:B5"/>
    <mergeCell ref="C4:D4"/>
    <mergeCell ref="E4:F4"/>
    <mergeCell ref="G4:H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Z38"/>
  <sheetViews>
    <sheetView showGridLines="0" zoomScaleNormal="100" zoomScaleSheetLayoutView="80" workbookViewId="0"/>
  </sheetViews>
  <sheetFormatPr baseColWidth="10" defaultColWidth="11.42578125" defaultRowHeight="15.75" customHeight="1"/>
  <cols>
    <col min="1" max="1" width="1.7109375" style="1" customWidth="1"/>
    <col min="2" max="2" width="35.85546875" style="1" bestFit="1" customWidth="1"/>
    <col min="3" max="4" width="13.28515625" style="1" customWidth="1"/>
    <col min="5" max="6" width="11.28515625" style="1" customWidth="1"/>
    <col min="7" max="7" width="13.28515625" style="1" customWidth="1"/>
    <col min="8" max="8" width="5" style="1" customWidth="1"/>
    <col min="9" max="9" width="13.28515625" style="1" customWidth="1"/>
    <col min="10" max="10" width="11.28515625" style="1" customWidth="1"/>
    <col min="11" max="11" width="13.28515625" style="1" customWidth="1"/>
    <col min="12" max="27" width="8.28515625" style="1" customWidth="1"/>
    <col min="28" max="16384" width="11.42578125" style="1"/>
  </cols>
  <sheetData>
    <row r="1" spans="2:25" ht="10.15" customHeight="1"/>
    <row r="2" spans="2:25" s="2" customFormat="1" ht="34.5" customHeight="1">
      <c r="B2" s="108" t="s">
        <v>73</v>
      </c>
      <c r="C2" s="108"/>
      <c r="D2" s="108"/>
      <c r="E2" s="108"/>
      <c r="F2" s="108"/>
      <c r="G2" s="108"/>
      <c r="H2" s="91"/>
      <c r="I2" s="91"/>
      <c r="J2" s="91"/>
      <c r="K2" s="91"/>
      <c r="L2" s="7"/>
      <c r="M2" s="7"/>
      <c r="N2" s="7"/>
      <c r="P2" s="9"/>
      <c r="Q2" s="7"/>
      <c r="R2" s="7"/>
      <c r="S2" s="7"/>
      <c r="T2" s="7"/>
      <c r="U2" s="7"/>
      <c r="V2" s="7"/>
      <c r="Y2" s="8"/>
    </row>
    <row r="3" spans="2:25" s="34" customFormat="1" ht="15.75" customHeight="1">
      <c r="B3" s="66"/>
      <c r="C3" s="67"/>
      <c r="D3" s="67"/>
      <c r="E3" s="68"/>
      <c r="F3" s="68"/>
      <c r="G3" s="67"/>
      <c r="H3" s="68"/>
      <c r="I3" s="67"/>
      <c r="J3" s="68"/>
      <c r="K3" s="75"/>
    </row>
    <row r="4" spans="2:25" s="34" customFormat="1" ht="18" customHeight="1">
      <c r="B4" s="113" t="s">
        <v>63</v>
      </c>
      <c r="C4" s="113" t="s">
        <v>61</v>
      </c>
      <c r="D4" s="113"/>
      <c r="E4" s="113" t="s">
        <v>62</v>
      </c>
      <c r="F4" s="113"/>
      <c r="G4" s="109" t="s">
        <v>11</v>
      </c>
      <c r="J4" s="68"/>
      <c r="K4" s="75"/>
    </row>
    <row r="5" spans="2:25" s="34" customFormat="1" ht="18" customHeight="1">
      <c r="B5" s="113"/>
      <c r="C5" s="76" t="s">
        <v>13</v>
      </c>
      <c r="D5" s="76" t="s">
        <v>14</v>
      </c>
      <c r="E5" s="76" t="s">
        <v>13</v>
      </c>
      <c r="F5" s="76" t="s">
        <v>14</v>
      </c>
      <c r="G5" s="110"/>
      <c r="J5" s="68"/>
      <c r="K5" s="75"/>
    </row>
    <row r="6" spans="2:25" s="34" customFormat="1" ht="18" customHeight="1">
      <c r="B6" s="69" t="s">
        <v>8</v>
      </c>
      <c r="C6" s="102">
        <v>13520.915466771032</v>
      </c>
      <c r="D6" s="86">
        <f>C6/C$9</f>
        <v>0.16320349162446396</v>
      </c>
      <c r="E6" s="85">
        <v>17290.041132495648</v>
      </c>
      <c r="F6" s="86">
        <f>E6/E$9</f>
        <v>0.1764958476433825</v>
      </c>
      <c r="G6" s="85">
        <f>C6+E6</f>
        <v>30810.956599266679</v>
      </c>
      <c r="H6" s="68"/>
      <c r="I6" s="67"/>
      <c r="J6" s="68"/>
      <c r="K6" s="75"/>
    </row>
    <row r="7" spans="2:25" s="34" customFormat="1" ht="18" customHeight="1">
      <c r="B7" s="70" t="s">
        <v>60</v>
      </c>
      <c r="C7" s="80">
        <v>38789.629307613606</v>
      </c>
      <c r="D7" s="50">
        <f t="shared" ref="D7:F9" si="0">C7/C$9</f>
        <v>0.46820815923147019</v>
      </c>
      <c r="E7" s="46">
        <v>45515.308430672354</v>
      </c>
      <c r="F7" s="50">
        <f t="shared" si="0"/>
        <v>0.46461791968345584</v>
      </c>
      <c r="G7" s="46">
        <f>C7+E7</f>
        <v>84304.937738285953</v>
      </c>
      <c r="H7" s="68"/>
      <c r="I7" s="67"/>
      <c r="J7" s="68"/>
      <c r="K7" s="75"/>
    </row>
    <row r="8" spans="2:25" s="34" customFormat="1" ht="18" customHeight="1">
      <c r="B8" s="71" t="s">
        <v>10</v>
      </c>
      <c r="C8" s="101">
        <v>30536.429467337202</v>
      </c>
      <c r="D8" s="77">
        <f t="shared" si="0"/>
        <v>0.36858834914406591</v>
      </c>
      <c r="E8" s="72">
        <v>35157.528109914296</v>
      </c>
      <c r="F8" s="77">
        <f t="shared" si="0"/>
        <v>0.35888623267316178</v>
      </c>
      <c r="G8" s="72">
        <f>C8+E8</f>
        <v>65693.957577251495</v>
      </c>
      <c r="H8" s="68"/>
      <c r="I8" s="67"/>
      <c r="J8" s="68"/>
      <c r="K8" s="75"/>
    </row>
    <row r="9" spans="2:25" s="34" customFormat="1" ht="18" customHeight="1">
      <c r="B9" s="73" t="s">
        <v>11</v>
      </c>
      <c r="C9" s="74">
        <f>SUM(C6:C8)</f>
        <v>82846.974241721837</v>
      </c>
      <c r="D9" s="78">
        <f t="shared" si="0"/>
        <v>1</v>
      </c>
      <c r="E9" s="74">
        <f>SUM(E6:E8)</f>
        <v>97962.877673082286</v>
      </c>
      <c r="F9" s="78">
        <f t="shared" si="0"/>
        <v>1</v>
      </c>
      <c r="G9" s="74">
        <f>SUM(G6:G8)</f>
        <v>180809.85191480414</v>
      </c>
      <c r="H9" s="68"/>
      <c r="I9" s="67"/>
      <c r="J9" s="68"/>
      <c r="K9" s="75"/>
    </row>
    <row r="10" spans="2:25" s="41" customFormat="1" ht="5.25" customHeight="1">
      <c r="B10" s="4"/>
    </row>
    <row r="11" spans="2:25" s="5" customFormat="1" ht="15" customHeight="1">
      <c r="B11" s="42" t="s">
        <v>12</v>
      </c>
      <c r="C11" s="6"/>
      <c r="D11" s="6"/>
      <c r="E11" s="6"/>
      <c r="F11" s="6"/>
      <c r="G11" s="6"/>
      <c r="H11" s="6"/>
      <c r="I11" s="6"/>
    </row>
    <row r="12" spans="2:25" s="41" customFormat="1" ht="5.25" customHeight="1">
      <c r="B12" s="4"/>
    </row>
    <row r="13" spans="2:25" s="41" customFormat="1" ht="15" customHeight="1">
      <c r="B13" s="43" t="s">
        <v>74</v>
      </c>
    </row>
    <row r="14" spans="2:25" s="94" customFormat="1" ht="5.25" customHeight="1">
      <c r="B14" s="95"/>
    </row>
    <row r="15" spans="2:25" s="94" customFormat="1" ht="12.75" customHeight="1">
      <c r="B15" s="95" t="s">
        <v>26</v>
      </c>
    </row>
    <row r="16" spans="2:25" s="94" customFormat="1" ht="5.25" customHeight="1">
      <c r="B16" s="95"/>
    </row>
    <row r="17" spans="2:13" s="96" customFormat="1" ht="48.75" customHeight="1">
      <c r="B17" s="107" t="s">
        <v>69</v>
      </c>
      <c r="C17" s="107"/>
      <c r="D17" s="107"/>
      <c r="E17" s="107"/>
      <c r="F17" s="107"/>
      <c r="G17" s="107"/>
      <c r="H17" s="97"/>
      <c r="I17" s="97"/>
      <c r="J17" s="97"/>
      <c r="K17" s="97"/>
      <c r="L17" s="97"/>
      <c r="M17" s="97"/>
    </row>
    <row r="18" spans="2:13" s="41" customFormat="1" ht="5.25" customHeight="1">
      <c r="B18" s="43"/>
    </row>
    <row r="19" spans="2:13" s="41" customFormat="1" ht="15" customHeight="1">
      <c r="B19" s="4" t="s">
        <v>0</v>
      </c>
      <c r="D19" s="34"/>
      <c r="G19" s="5"/>
      <c r="H19" s="5"/>
    </row>
    <row r="20" spans="2:13" s="34" customFormat="1" ht="15.75" customHeight="1">
      <c r="C20" s="87"/>
      <c r="D20" s="52"/>
      <c r="E20" s="52"/>
      <c r="F20" s="52"/>
    </row>
    <row r="21" spans="2:13" s="34" customFormat="1" ht="15.75" customHeight="1"/>
    <row r="22" spans="2:13" s="34" customFormat="1" ht="15.75" customHeight="1"/>
    <row r="23" spans="2:13" s="34" customFormat="1" ht="15.75" customHeight="1"/>
    <row r="24" spans="2:13" s="34" customFormat="1" ht="15.75" customHeight="1"/>
    <row r="25" spans="2:13" s="34" customFormat="1" ht="15.75" customHeight="1"/>
    <row r="26" spans="2:13" s="34" customFormat="1" ht="15.75" customHeight="1"/>
    <row r="27" spans="2:13" s="34" customFormat="1" ht="15.75" customHeight="1"/>
    <row r="28" spans="2:13" s="34" customFormat="1" ht="15.75" customHeight="1"/>
    <row r="29" spans="2:13" s="34" customFormat="1" ht="15.75" customHeight="1"/>
    <row r="30" spans="2:13" s="34" customFormat="1" ht="15.75" customHeight="1"/>
    <row r="31" spans="2:13" s="34" customFormat="1" ht="15.75" customHeight="1"/>
    <row r="32" spans="2:13" s="34" customFormat="1" ht="15.75" customHeight="1"/>
    <row r="33" spans="2:26" s="3" customFormat="1" ht="5.25" customHeight="1"/>
    <row r="34" spans="2:26" s="5" customFormat="1" ht="15" customHeight="1">
      <c r="C34" s="6"/>
      <c r="D34" s="6"/>
      <c r="E34" s="6"/>
      <c r="F34" s="6"/>
      <c r="G34" s="6"/>
      <c r="H34" s="6"/>
      <c r="I34" s="6"/>
      <c r="J34" s="6"/>
      <c r="K34" s="6"/>
      <c r="Z34" s="30"/>
    </row>
    <row r="35" spans="2:26" s="3" customFormat="1" ht="5.25" customHeight="1"/>
    <row r="36" spans="2:26" s="3" customFormat="1" ht="15" customHeight="1">
      <c r="B36" s="29"/>
    </row>
    <row r="37" spans="2:26" s="3" customFormat="1" ht="5.25" customHeight="1"/>
    <row r="38" spans="2:26" s="3" customFormat="1" ht="15" customHeight="1">
      <c r="B38" s="4"/>
    </row>
  </sheetData>
  <mergeCells count="6">
    <mergeCell ref="B17:G17"/>
    <mergeCell ref="C4:D4"/>
    <mergeCell ref="E4:F4"/>
    <mergeCell ref="B4:B5"/>
    <mergeCell ref="B2:G2"/>
    <mergeCell ref="G4:G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1:P68"/>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28515625" style="1" customWidth="1"/>
    <col min="10" max="10" width="12.28515625" style="1" customWidth="1"/>
    <col min="11" max="17" width="8.28515625" style="1" customWidth="1"/>
    <col min="18" max="16384" width="11.42578125" style="1"/>
  </cols>
  <sheetData>
    <row r="1" spans="2:15" ht="10.15" customHeight="1"/>
    <row r="2" spans="2:15" s="2" customFormat="1" ht="23.25" customHeight="1">
      <c r="B2" s="108" t="s">
        <v>17</v>
      </c>
      <c r="C2" s="108"/>
      <c r="D2" s="108"/>
      <c r="E2" s="108"/>
      <c r="F2" s="108"/>
      <c r="G2" s="108"/>
      <c r="H2" s="108"/>
      <c r="I2" s="108"/>
      <c r="J2" s="7"/>
      <c r="K2" s="7"/>
      <c r="L2" s="7"/>
      <c r="O2" s="8"/>
    </row>
    <row r="4" spans="2:15" s="34" customFormat="1" ht="18" customHeight="1">
      <c r="B4" s="109" t="s">
        <v>65</v>
      </c>
      <c r="C4" s="111" t="s">
        <v>20</v>
      </c>
      <c r="D4" s="112"/>
      <c r="E4" s="111" t="s">
        <v>21</v>
      </c>
      <c r="F4" s="112"/>
      <c r="G4" s="111" t="s">
        <v>22</v>
      </c>
      <c r="H4" s="112"/>
      <c r="I4" s="109" t="s">
        <v>11</v>
      </c>
    </row>
    <row r="5" spans="2:15" s="34" customFormat="1" ht="18" customHeight="1">
      <c r="B5" s="110"/>
      <c r="C5" s="39" t="s">
        <v>13</v>
      </c>
      <c r="D5" s="39" t="s">
        <v>14</v>
      </c>
      <c r="E5" s="39" t="s">
        <v>13</v>
      </c>
      <c r="F5" s="39" t="s">
        <v>14</v>
      </c>
      <c r="G5" s="39" t="s">
        <v>13</v>
      </c>
      <c r="H5" s="39" t="s">
        <v>14</v>
      </c>
      <c r="I5" s="110" t="s">
        <v>11</v>
      </c>
    </row>
    <row r="6" spans="2:15" s="34" customFormat="1" ht="18" customHeight="1">
      <c r="B6" s="36" t="s">
        <v>18</v>
      </c>
      <c r="C6" s="46">
        <v>15540</v>
      </c>
      <c r="D6" s="50">
        <f t="shared" ref="D6:D19" si="0">C6/I6</f>
        <v>0.1013440807622327</v>
      </c>
      <c r="E6" s="46">
        <v>35601</v>
      </c>
      <c r="F6" s="50">
        <f t="shared" ref="F6:F19" si="1">E6/I6</f>
        <v>0.23217185451841998</v>
      </c>
      <c r="G6" s="46">
        <v>102198</v>
      </c>
      <c r="H6" s="50">
        <f t="shared" ref="H6:H19" si="2">G6/I6</f>
        <v>0.66648406471934729</v>
      </c>
      <c r="I6" s="48">
        <f>C6+E6+G6</f>
        <v>153339</v>
      </c>
      <c r="J6" s="44"/>
    </row>
    <row r="7" spans="2:15" s="34" customFormat="1" ht="18" customHeight="1">
      <c r="B7" s="36" t="s">
        <v>19</v>
      </c>
      <c r="C7" s="46">
        <v>14253</v>
      </c>
      <c r="D7" s="50">
        <f t="shared" si="0"/>
        <v>8.7622338071115927E-2</v>
      </c>
      <c r="E7" s="46">
        <v>38050</v>
      </c>
      <c r="F7" s="50">
        <f t="shared" si="1"/>
        <v>0.23391776914375645</v>
      </c>
      <c r="G7" s="46">
        <v>110361</v>
      </c>
      <c r="H7" s="50">
        <f t="shared" si="2"/>
        <v>0.67845989278512764</v>
      </c>
      <c r="I7" s="48">
        <f t="shared" ref="I7:I19" si="3">C7+E7+G7</f>
        <v>162664</v>
      </c>
      <c r="J7" s="44"/>
    </row>
    <row r="8" spans="2:15" s="34" customFormat="1" ht="18" customHeight="1">
      <c r="B8" s="36">
        <v>2011</v>
      </c>
      <c r="C8" s="46">
        <v>9825</v>
      </c>
      <c r="D8" s="50">
        <f t="shared" si="0"/>
        <v>6.5333182607076601E-2</v>
      </c>
      <c r="E8" s="46">
        <v>35413</v>
      </c>
      <c r="F8" s="50">
        <f t="shared" si="1"/>
        <v>0.23548539396075355</v>
      </c>
      <c r="G8" s="46">
        <v>105145</v>
      </c>
      <c r="H8" s="50">
        <f t="shared" si="2"/>
        <v>0.69918142343216982</v>
      </c>
      <c r="I8" s="48">
        <f t="shared" si="3"/>
        <v>150383</v>
      </c>
      <c r="J8" s="44"/>
    </row>
    <row r="9" spans="2:15" s="34" customFormat="1" ht="18" customHeight="1">
      <c r="B9" s="36">
        <v>2012</v>
      </c>
      <c r="C9" s="46">
        <v>9736</v>
      </c>
      <c r="D9" s="50">
        <f t="shared" si="0"/>
        <v>6.4088892399647171E-2</v>
      </c>
      <c r="E9" s="46">
        <v>35289</v>
      </c>
      <c r="F9" s="50">
        <f t="shared" si="1"/>
        <v>0.23229590426162169</v>
      </c>
      <c r="G9" s="46">
        <v>106889</v>
      </c>
      <c r="H9" s="50">
        <f t="shared" si="2"/>
        <v>0.70361520333873118</v>
      </c>
      <c r="I9" s="48">
        <f t="shared" si="3"/>
        <v>151914</v>
      </c>
      <c r="J9" s="44"/>
    </row>
    <row r="10" spans="2:15" s="34" customFormat="1" ht="18" customHeight="1">
      <c r="B10" s="36">
        <v>2013</v>
      </c>
      <c r="C10" s="46">
        <v>9570</v>
      </c>
      <c r="D10" s="50">
        <f t="shared" si="0"/>
        <v>6.2639088885979841E-2</v>
      </c>
      <c r="E10" s="46">
        <v>35146</v>
      </c>
      <c r="F10" s="50">
        <f t="shared" si="1"/>
        <v>0.2300431993716455</v>
      </c>
      <c r="G10" s="46">
        <v>108064</v>
      </c>
      <c r="H10" s="50">
        <f t="shared" si="2"/>
        <v>0.70731771174237468</v>
      </c>
      <c r="I10" s="48">
        <f t="shared" si="3"/>
        <v>152780</v>
      </c>
      <c r="J10" s="44"/>
    </row>
    <row r="11" spans="2:15" s="34" customFormat="1" ht="18" customHeight="1">
      <c r="B11" s="36">
        <v>2014</v>
      </c>
      <c r="C11" s="46">
        <v>9572</v>
      </c>
      <c r="D11" s="50">
        <f t="shared" si="0"/>
        <v>6.2070396596892591E-2</v>
      </c>
      <c r="E11" s="46">
        <v>35280</v>
      </c>
      <c r="F11" s="50">
        <f t="shared" si="1"/>
        <v>0.22877597074157652</v>
      </c>
      <c r="G11" s="46">
        <v>109360</v>
      </c>
      <c r="H11" s="50">
        <f t="shared" si="2"/>
        <v>0.70915363266153086</v>
      </c>
      <c r="I11" s="48">
        <f t="shared" si="3"/>
        <v>154212</v>
      </c>
      <c r="J11" s="44"/>
    </row>
    <row r="12" spans="2:15" s="34" customFormat="1" ht="18" customHeight="1">
      <c r="B12" s="36">
        <v>2015</v>
      </c>
      <c r="C12" s="46">
        <v>9475</v>
      </c>
      <c r="D12" s="50">
        <f t="shared" si="0"/>
        <v>6.1476074614760748E-2</v>
      </c>
      <c r="E12" s="46">
        <v>35098</v>
      </c>
      <c r="F12" s="50">
        <f t="shared" si="1"/>
        <v>0.22772424979724251</v>
      </c>
      <c r="G12" s="46">
        <v>109552</v>
      </c>
      <c r="H12" s="50">
        <f t="shared" si="2"/>
        <v>0.71079967558799673</v>
      </c>
      <c r="I12" s="48">
        <f t="shared" si="3"/>
        <v>154125</v>
      </c>
      <c r="J12" s="44"/>
    </row>
    <row r="13" spans="2:15" s="34" customFormat="1" ht="18" customHeight="1">
      <c r="B13" s="36">
        <v>2016</v>
      </c>
      <c r="C13" s="46">
        <v>9581</v>
      </c>
      <c r="D13" s="50">
        <f t="shared" si="0"/>
        <v>6.1850412508230798E-2</v>
      </c>
      <c r="E13" s="46">
        <v>34982</v>
      </c>
      <c r="F13" s="50">
        <f t="shared" si="1"/>
        <v>0.22582727589635004</v>
      </c>
      <c r="G13" s="46">
        <v>110343</v>
      </c>
      <c r="H13" s="50">
        <f t="shared" si="2"/>
        <v>0.71232231159541914</v>
      </c>
      <c r="I13" s="48">
        <f t="shared" si="3"/>
        <v>154906</v>
      </c>
      <c r="J13" s="44"/>
    </row>
    <row r="14" spans="2:15" s="34" customFormat="1" ht="18" customHeight="1">
      <c r="B14" s="36">
        <v>2017</v>
      </c>
      <c r="C14" s="46">
        <v>10080</v>
      </c>
      <c r="D14" s="50">
        <f t="shared" si="0"/>
        <v>6.3684609552691437E-2</v>
      </c>
      <c r="E14" s="46">
        <v>34852</v>
      </c>
      <c r="F14" s="50">
        <f t="shared" si="1"/>
        <v>0.22019206469547636</v>
      </c>
      <c r="G14" s="46">
        <v>113348</v>
      </c>
      <c r="H14" s="50">
        <f t="shared" si="2"/>
        <v>0.71612332575183224</v>
      </c>
      <c r="I14" s="48">
        <f t="shared" si="3"/>
        <v>158280</v>
      </c>
      <c r="J14" s="44"/>
    </row>
    <row r="15" spans="2:15" s="34" customFormat="1" ht="18" customHeight="1">
      <c r="B15" s="98">
        <v>2018</v>
      </c>
      <c r="C15" s="72">
        <v>9970</v>
      </c>
      <c r="D15" s="50">
        <f t="shared" si="0"/>
        <v>6.1966263502678781E-2</v>
      </c>
      <c r="E15" s="72">
        <v>35506</v>
      </c>
      <c r="F15" s="50">
        <f t="shared" si="1"/>
        <v>0.22067945355327109</v>
      </c>
      <c r="G15" s="72">
        <v>115418</v>
      </c>
      <c r="H15" s="50">
        <f t="shared" si="2"/>
        <v>0.71735428294405013</v>
      </c>
      <c r="I15" s="48">
        <f t="shared" si="3"/>
        <v>160894</v>
      </c>
      <c r="J15" s="44"/>
    </row>
    <row r="16" spans="2:15" s="34" customFormat="1" ht="18" customHeight="1">
      <c r="B16" s="98">
        <v>2019</v>
      </c>
      <c r="C16" s="72">
        <v>9742</v>
      </c>
      <c r="D16" s="50">
        <f t="shared" si="0"/>
        <v>5.9572802710189506E-2</v>
      </c>
      <c r="E16" s="72">
        <v>35928</v>
      </c>
      <c r="F16" s="50">
        <f t="shared" si="1"/>
        <v>0.21970146333111154</v>
      </c>
      <c r="G16" s="72">
        <v>117861</v>
      </c>
      <c r="H16" s="50">
        <f t="shared" si="2"/>
        <v>0.72072573395869899</v>
      </c>
      <c r="I16" s="48">
        <f t="shared" si="3"/>
        <v>163531</v>
      </c>
      <c r="J16" s="44"/>
    </row>
    <row r="17" spans="2:10" s="34" customFormat="1" ht="18" customHeight="1">
      <c r="B17" s="98">
        <v>2020</v>
      </c>
      <c r="C17" s="72">
        <v>10020</v>
      </c>
      <c r="D17" s="50">
        <f t="shared" si="0"/>
        <v>6.1383518341542306E-2</v>
      </c>
      <c r="E17" s="72">
        <v>35761</v>
      </c>
      <c r="F17" s="50">
        <f t="shared" si="1"/>
        <v>0.21907544904310325</v>
      </c>
      <c r="G17" s="72">
        <v>117455</v>
      </c>
      <c r="H17" s="50">
        <f t="shared" si="2"/>
        <v>0.7195410326153544</v>
      </c>
      <c r="I17" s="48">
        <f t="shared" si="3"/>
        <v>163236</v>
      </c>
      <c r="J17" s="44"/>
    </row>
    <row r="18" spans="2:10" s="34" customFormat="1" ht="18" customHeight="1">
      <c r="B18" s="98">
        <v>2021</v>
      </c>
      <c r="C18" s="72">
        <v>10399</v>
      </c>
      <c r="D18" s="50">
        <f t="shared" si="0"/>
        <v>6.119650675580246E-2</v>
      </c>
      <c r="E18" s="72">
        <v>37635</v>
      </c>
      <c r="F18" s="50">
        <f t="shared" si="1"/>
        <v>0.22147615460665693</v>
      </c>
      <c r="G18" s="72">
        <v>121894</v>
      </c>
      <c r="H18" s="50">
        <f t="shared" si="2"/>
        <v>0.71732733863754061</v>
      </c>
      <c r="I18" s="48">
        <f t="shared" si="3"/>
        <v>169928</v>
      </c>
      <c r="J18" s="44"/>
    </row>
    <row r="19" spans="2:10" s="34" customFormat="1" ht="18" customHeight="1">
      <c r="B19" s="37">
        <v>2022</v>
      </c>
      <c r="C19" s="38">
        <v>10468</v>
      </c>
      <c r="D19" s="51">
        <f t="shared" si="0"/>
        <v>5.9336012561005333E-2</v>
      </c>
      <c r="E19" s="38">
        <v>39547</v>
      </c>
      <c r="F19" s="51">
        <f t="shared" si="1"/>
        <v>0.22416519762610604</v>
      </c>
      <c r="G19" s="38">
        <v>126404</v>
      </c>
      <c r="H19" s="51">
        <f t="shared" si="2"/>
        <v>0.71649878981288861</v>
      </c>
      <c r="I19" s="40">
        <f t="shared" si="3"/>
        <v>176419</v>
      </c>
      <c r="J19" s="44"/>
    </row>
    <row r="20" spans="2:10" s="41" customFormat="1" ht="5.25" customHeight="1">
      <c r="B20" s="4"/>
    </row>
    <row r="21" spans="2:10" s="5" customFormat="1" ht="15" customHeight="1">
      <c r="B21" s="42" t="s">
        <v>24</v>
      </c>
      <c r="C21" s="6"/>
      <c r="D21" s="6"/>
      <c r="E21" s="6"/>
      <c r="F21" s="6"/>
      <c r="G21" s="6"/>
      <c r="H21" s="6"/>
      <c r="I21" s="6"/>
    </row>
    <row r="22" spans="2:10" s="41" customFormat="1" ht="5.25" customHeight="1">
      <c r="B22" s="60"/>
    </row>
    <row r="23" spans="2:10" s="41" customFormat="1" ht="15" customHeight="1">
      <c r="B23" s="43" t="s">
        <v>74</v>
      </c>
    </row>
    <row r="24" spans="2:10" s="41" customFormat="1" ht="5.25" customHeight="1">
      <c r="B24" s="60"/>
    </row>
    <row r="25" spans="2:10" s="41" customFormat="1" ht="15" customHeight="1">
      <c r="B25" s="60" t="s">
        <v>26</v>
      </c>
    </row>
    <row r="26" spans="2:10" s="41" customFormat="1" ht="5.25" customHeight="1">
      <c r="B26" s="60"/>
    </row>
    <row r="27" spans="2:10" s="41" customFormat="1" ht="39" customHeight="1">
      <c r="B27" s="107" t="s">
        <v>70</v>
      </c>
      <c r="C27" s="107"/>
      <c r="D27" s="107"/>
      <c r="E27" s="107"/>
      <c r="F27" s="107"/>
      <c r="G27" s="107"/>
      <c r="H27" s="107"/>
      <c r="I27" s="107"/>
    </row>
    <row r="28" spans="2:10" s="41" customFormat="1" ht="15.75" customHeight="1">
      <c r="B28" s="107" t="s">
        <v>71</v>
      </c>
      <c r="C28" s="107"/>
      <c r="D28" s="107"/>
      <c r="E28" s="107"/>
      <c r="F28" s="107"/>
      <c r="G28" s="107"/>
      <c r="H28" s="107"/>
      <c r="I28" s="107"/>
    </row>
    <row r="29" spans="2:10" s="41" customFormat="1" ht="5.25" customHeight="1">
      <c r="B29" s="60"/>
    </row>
    <row r="30" spans="2:10" s="41" customFormat="1" ht="15" customHeight="1">
      <c r="B30" s="4" t="s">
        <v>0</v>
      </c>
      <c r="G30" s="5"/>
      <c r="H30" s="5"/>
    </row>
    <row r="31" spans="2:10" s="41" customFormat="1" ht="5.25" customHeight="1">
      <c r="B31" s="4"/>
    </row>
    <row r="32" spans="2:10" s="5" customFormat="1" ht="15" customHeight="1">
      <c r="B32" s="42"/>
      <c r="C32" s="6"/>
      <c r="D32" s="6"/>
      <c r="E32" s="6"/>
      <c r="F32" s="6"/>
      <c r="G32" s="6"/>
      <c r="H32" s="6"/>
      <c r="I32" s="6"/>
    </row>
    <row r="33" spans="2:12" s="41" customFormat="1" ht="5.25" customHeight="1">
      <c r="B33" s="4"/>
    </row>
    <row r="34" spans="2:12" s="41" customFormat="1" ht="15" customHeight="1">
      <c r="B34" s="43"/>
    </row>
    <row r="35" spans="2:12" s="94" customFormat="1" ht="5.25" customHeight="1">
      <c r="B35" s="95"/>
    </row>
    <row r="36" spans="2:12" s="94" customFormat="1" ht="12.75" customHeight="1">
      <c r="B36" s="95"/>
    </row>
    <row r="37" spans="2:12" s="94" customFormat="1" ht="5.25" customHeight="1">
      <c r="B37" s="95"/>
    </row>
    <row r="38" spans="2:12" s="96" customFormat="1" ht="48.75" customHeight="1">
      <c r="B38" s="107"/>
      <c r="C38" s="107"/>
      <c r="D38" s="107"/>
      <c r="E38" s="107"/>
      <c r="F38" s="107"/>
      <c r="G38" s="107"/>
      <c r="H38" s="107"/>
      <c r="I38" s="107"/>
      <c r="J38" s="97"/>
    </row>
    <row r="39" spans="2:12" s="41" customFormat="1" ht="5.25" customHeight="1">
      <c r="B39" s="43"/>
    </row>
    <row r="40" spans="2:12" s="41" customFormat="1" ht="15" customHeight="1">
      <c r="B40" s="4"/>
      <c r="D40" s="34"/>
      <c r="G40" s="5"/>
      <c r="H40" s="5"/>
    </row>
    <row r="41" spans="2:12" s="34" customFormat="1" ht="15.75" customHeight="1"/>
    <row r="42" spans="2:12" s="34" customFormat="1" ht="15.75" customHeight="1"/>
    <row r="43" spans="2:12" s="34" customFormat="1" ht="15.75" customHeight="1"/>
    <row r="44" spans="2:12" s="34" customFormat="1" ht="15.75" customHeight="1"/>
    <row r="45" spans="2:12" s="34" customFormat="1" ht="15.75" customHeight="1"/>
    <row r="46" spans="2:12" s="34" customFormat="1" ht="15.75" customHeight="1"/>
    <row r="47" spans="2:12" s="34" customFormat="1" ht="18" customHeight="1"/>
    <row r="48" spans="2:12" s="3" customFormat="1" ht="66.75" customHeight="1">
      <c r="F48" s="53"/>
      <c r="G48" s="53"/>
      <c r="H48" s="53"/>
      <c r="I48" s="53"/>
      <c r="J48" s="56"/>
      <c r="K48" s="53"/>
      <c r="L48" s="53"/>
    </row>
    <row r="49" spans="2:16" s="5" customFormat="1" ht="18" customHeight="1">
      <c r="C49" s="6"/>
      <c r="D49" s="6"/>
      <c r="E49" s="6"/>
      <c r="F49" s="54"/>
      <c r="G49" s="54"/>
      <c r="H49" s="54"/>
      <c r="I49" s="54"/>
      <c r="J49" s="57"/>
      <c r="K49" s="55"/>
      <c r="L49" s="55"/>
      <c r="P49" s="30"/>
    </row>
    <row r="50" spans="2:16" s="3" customFormat="1" ht="18" customHeight="1">
      <c r="F50" s="53"/>
      <c r="G50" s="53"/>
      <c r="H50" s="53"/>
      <c r="I50" s="53"/>
      <c r="J50" s="58"/>
      <c r="K50" s="53"/>
      <c r="L50" s="53"/>
    </row>
    <row r="51" spans="2:16" s="3" customFormat="1" ht="18" customHeight="1">
      <c r="B51" s="29"/>
      <c r="F51" s="53"/>
      <c r="G51" s="53"/>
      <c r="H51" s="53"/>
      <c r="I51" s="53"/>
      <c r="J51" s="58"/>
      <c r="K51" s="53"/>
      <c r="L51" s="53"/>
    </row>
    <row r="52" spans="2:16" s="3" customFormat="1" ht="18" customHeight="1">
      <c r="F52" s="53"/>
      <c r="G52" s="53"/>
      <c r="H52" s="53"/>
      <c r="I52" s="53"/>
      <c r="J52" s="58"/>
      <c r="K52" s="53"/>
      <c r="L52" s="53"/>
    </row>
    <row r="53" spans="2:16" s="3" customFormat="1" ht="18" customHeight="1">
      <c r="B53" s="4"/>
      <c r="F53" s="53"/>
      <c r="G53" s="53"/>
      <c r="H53" s="53"/>
      <c r="I53" s="53"/>
      <c r="J53" s="58"/>
      <c r="K53" s="53"/>
      <c r="L53" s="53"/>
    </row>
    <row r="54" spans="2:16" ht="18" customHeight="1">
      <c r="F54" s="34"/>
      <c r="G54" s="34"/>
      <c r="H54" s="34"/>
      <c r="I54" s="34"/>
      <c r="J54" s="59"/>
      <c r="K54" s="34"/>
      <c r="L54" s="34"/>
    </row>
    <row r="55" spans="2:16" ht="18" customHeight="1">
      <c r="F55" s="34"/>
      <c r="G55" s="34"/>
      <c r="H55" s="34"/>
      <c r="I55" s="34"/>
      <c r="J55" s="59"/>
      <c r="K55" s="34"/>
      <c r="L55" s="34"/>
    </row>
    <row r="56" spans="2:16" ht="18" customHeight="1">
      <c r="F56" s="34"/>
      <c r="G56" s="34"/>
      <c r="H56" s="34"/>
      <c r="I56" s="34"/>
      <c r="J56" s="59"/>
      <c r="K56" s="34"/>
      <c r="L56" s="34"/>
    </row>
    <row r="57" spans="2:16" ht="18" customHeight="1">
      <c r="F57" s="34"/>
      <c r="G57" s="34"/>
      <c r="H57" s="34"/>
      <c r="I57" s="34"/>
      <c r="J57" s="59"/>
      <c r="K57" s="34"/>
      <c r="L57" s="34"/>
    </row>
    <row r="58" spans="2:16" ht="18" customHeight="1">
      <c r="F58" s="34"/>
      <c r="G58" s="34"/>
      <c r="H58" s="34"/>
      <c r="I58" s="34"/>
      <c r="J58" s="59"/>
      <c r="K58" s="34"/>
      <c r="L58" s="34"/>
    </row>
    <row r="59" spans="2:16" ht="18" customHeight="1">
      <c r="F59" s="34"/>
      <c r="G59" s="34"/>
      <c r="H59" s="34"/>
      <c r="I59" s="34"/>
      <c r="J59" s="59"/>
      <c r="K59" s="34"/>
      <c r="L59" s="34"/>
    </row>
    <row r="60" spans="2:16" ht="18" customHeight="1">
      <c r="F60" s="34"/>
      <c r="G60" s="34"/>
      <c r="H60" s="34"/>
      <c r="I60" s="34"/>
      <c r="J60" s="59"/>
      <c r="K60" s="34"/>
      <c r="L60" s="34"/>
    </row>
    <row r="61" spans="2:16" ht="18" customHeight="1">
      <c r="F61" s="34"/>
      <c r="G61" s="34"/>
      <c r="H61" s="34"/>
      <c r="I61" s="34"/>
      <c r="J61" s="59"/>
      <c r="K61" s="34"/>
      <c r="L61" s="34"/>
    </row>
    <row r="62" spans="2:16" ht="18" customHeight="1">
      <c r="F62" s="34"/>
      <c r="G62" s="34"/>
      <c r="H62" s="34"/>
      <c r="I62" s="34"/>
      <c r="J62" s="59"/>
      <c r="K62" s="34"/>
      <c r="L62" s="34"/>
    </row>
    <row r="63" spans="2:16" ht="18" customHeight="1">
      <c r="F63" s="34"/>
      <c r="G63" s="34"/>
      <c r="H63" s="34"/>
      <c r="I63" s="34"/>
      <c r="J63" s="59"/>
      <c r="K63" s="34"/>
      <c r="L63" s="34"/>
    </row>
    <row r="64" spans="2:16" ht="18" customHeight="1">
      <c r="F64" s="34"/>
      <c r="G64" s="34"/>
      <c r="H64" s="34"/>
      <c r="I64" s="34"/>
      <c r="J64" s="59"/>
      <c r="K64" s="34"/>
      <c r="L64" s="34"/>
    </row>
    <row r="65" spans="6:12" ht="18" customHeight="1">
      <c r="F65" s="34"/>
      <c r="G65" s="34"/>
      <c r="H65" s="34"/>
      <c r="I65" s="34"/>
      <c r="J65" s="59"/>
      <c r="K65" s="34"/>
      <c r="L65" s="34"/>
    </row>
    <row r="66" spans="6:12" ht="18" customHeight="1">
      <c r="F66" s="34"/>
      <c r="G66" s="34"/>
      <c r="H66" s="34"/>
      <c r="I66" s="34"/>
      <c r="J66" s="59"/>
      <c r="K66" s="34"/>
      <c r="L66" s="34"/>
    </row>
    <row r="67" spans="6:12" ht="18" customHeight="1">
      <c r="F67" s="34"/>
      <c r="G67" s="34"/>
      <c r="H67" s="34"/>
      <c r="I67" s="34"/>
      <c r="J67" s="59"/>
      <c r="K67" s="34"/>
      <c r="L67" s="34"/>
    </row>
    <row r="68" spans="6:12" ht="18" customHeight="1">
      <c r="F68" s="34"/>
      <c r="G68" s="34"/>
      <c r="H68" s="34"/>
      <c r="I68" s="34"/>
      <c r="J68" s="59"/>
      <c r="K68" s="34"/>
      <c r="L68" s="34"/>
    </row>
  </sheetData>
  <mergeCells count="9">
    <mergeCell ref="B38:I38"/>
    <mergeCell ref="B27:I27"/>
    <mergeCell ref="B28:I28"/>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1:X54"/>
  <sheetViews>
    <sheetView showGridLines="0" zoomScaleNormal="100" zoomScaleSheetLayoutView="100" workbookViewId="0"/>
  </sheetViews>
  <sheetFormatPr baseColWidth="10" defaultColWidth="11.42578125" defaultRowHeight="15.75" customHeight="1"/>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85546875" style="1" customWidth="1"/>
    <col min="10" max="10" width="6" style="1" customWidth="1"/>
    <col min="11" max="13" width="12.28515625" style="1" customWidth="1"/>
    <col min="14" max="25" width="8.28515625" style="1" customWidth="1"/>
    <col min="26" max="16384" width="11.42578125" style="1"/>
  </cols>
  <sheetData>
    <row r="1" spans="2:23" ht="10.15" customHeight="1"/>
    <row r="2" spans="2:23" s="2" customFormat="1" ht="23.25" customHeight="1">
      <c r="B2" s="108" t="s">
        <v>25</v>
      </c>
      <c r="C2" s="108"/>
      <c r="D2" s="108"/>
      <c r="E2" s="108"/>
      <c r="F2" s="108"/>
      <c r="G2" s="108"/>
      <c r="H2" s="108"/>
      <c r="I2" s="108"/>
      <c r="J2" s="7"/>
      <c r="K2" s="7"/>
      <c r="L2" s="7"/>
      <c r="N2" s="9"/>
      <c r="O2" s="7"/>
      <c r="P2" s="7"/>
      <c r="Q2" s="7"/>
      <c r="R2" s="7"/>
      <c r="S2" s="7"/>
      <c r="T2" s="7"/>
      <c r="W2" s="8"/>
    </row>
    <row r="4" spans="2:23" s="34" customFormat="1" ht="18" customHeight="1">
      <c r="B4" s="109" t="s">
        <v>65</v>
      </c>
      <c r="C4" s="111" t="s">
        <v>20</v>
      </c>
      <c r="D4" s="112"/>
      <c r="E4" s="111" t="s">
        <v>21</v>
      </c>
      <c r="F4" s="112"/>
      <c r="G4" s="111" t="s">
        <v>22</v>
      </c>
      <c r="H4" s="112"/>
      <c r="I4" s="109" t="s">
        <v>11</v>
      </c>
    </row>
    <row r="5" spans="2:23" s="34" customFormat="1" ht="18" customHeight="1">
      <c r="B5" s="110"/>
      <c r="C5" s="39" t="s">
        <v>13</v>
      </c>
      <c r="D5" s="39" t="s">
        <v>14</v>
      </c>
      <c r="E5" s="39" t="s">
        <v>13</v>
      </c>
      <c r="F5" s="39" t="s">
        <v>14</v>
      </c>
      <c r="G5" s="39" t="s">
        <v>13</v>
      </c>
      <c r="H5" s="39" t="s">
        <v>14</v>
      </c>
      <c r="I5" s="110" t="s">
        <v>11</v>
      </c>
    </row>
    <row r="6" spans="2:23" s="34" customFormat="1" ht="18" customHeight="1">
      <c r="B6" s="36" t="s">
        <v>18</v>
      </c>
      <c r="C6" s="46">
        <v>210135</v>
      </c>
      <c r="D6" s="50">
        <f t="shared" ref="D6:D19" si="0">C6/I6</f>
        <v>4.7325965285508663E-2</v>
      </c>
      <c r="E6" s="46">
        <v>1006826</v>
      </c>
      <c r="F6" s="50">
        <f t="shared" ref="F6:F19" si="1">E6/I6</f>
        <v>0.22675428807455941</v>
      </c>
      <c r="G6" s="46">
        <v>3223202</v>
      </c>
      <c r="H6" s="50">
        <f t="shared" ref="H6:H19" si="2">G6/I6</f>
        <v>0.72591974663993186</v>
      </c>
      <c r="I6" s="48">
        <f>C6+E6+G6</f>
        <v>4440163</v>
      </c>
      <c r="J6" s="44"/>
    </row>
    <row r="7" spans="2:23" s="34" customFormat="1" ht="18" customHeight="1">
      <c r="B7" s="36" t="s">
        <v>19</v>
      </c>
      <c r="C7" s="46">
        <v>201666</v>
      </c>
      <c r="D7" s="50">
        <f t="shared" si="0"/>
        <v>4.2309200435289684E-2</v>
      </c>
      <c r="E7" s="46">
        <v>1082184</v>
      </c>
      <c r="F7" s="50">
        <f t="shared" si="1"/>
        <v>0.22704045185536248</v>
      </c>
      <c r="G7" s="46">
        <v>3482631</v>
      </c>
      <c r="H7" s="50">
        <f t="shared" si="2"/>
        <v>0.73065034770934789</v>
      </c>
      <c r="I7" s="48">
        <f t="shared" ref="I7:I19" si="3">C7+E7+G7</f>
        <v>4766481</v>
      </c>
      <c r="J7" s="44"/>
    </row>
    <row r="8" spans="2:23" s="34" customFormat="1" ht="18" customHeight="1">
      <c r="B8" s="36">
        <v>2011</v>
      </c>
      <c r="C8" s="46">
        <v>169793</v>
      </c>
      <c r="D8" s="50">
        <f t="shared" si="0"/>
        <v>3.4886640454720286E-2</v>
      </c>
      <c r="E8" s="46">
        <v>1091149</v>
      </c>
      <c r="F8" s="50">
        <f t="shared" si="1"/>
        <v>0.22419371143408495</v>
      </c>
      <c r="G8" s="46">
        <v>3606050</v>
      </c>
      <c r="H8" s="50">
        <f t="shared" si="2"/>
        <v>0.74091964811119471</v>
      </c>
      <c r="I8" s="48">
        <f t="shared" si="3"/>
        <v>4866992</v>
      </c>
      <c r="J8" s="44"/>
    </row>
    <row r="9" spans="2:23" s="34" customFormat="1" ht="18" customHeight="1">
      <c r="B9" s="36">
        <v>2012</v>
      </c>
      <c r="C9" s="46">
        <v>167886</v>
      </c>
      <c r="D9" s="50">
        <f t="shared" si="0"/>
        <v>3.4141594702019079E-2</v>
      </c>
      <c r="E9" s="46">
        <v>1095887</v>
      </c>
      <c r="F9" s="50">
        <f t="shared" si="1"/>
        <v>0.2228615238507772</v>
      </c>
      <c r="G9" s="46">
        <v>3653572</v>
      </c>
      <c r="H9" s="50">
        <f t="shared" si="2"/>
        <v>0.74299688144720377</v>
      </c>
      <c r="I9" s="48">
        <f t="shared" si="3"/>
        <v>4917345</v>
      </c>
      <c r="J9" s="44"/>
    </row>
    <row r="10" spans="2:23" s="34" customFormat="1" ht="18" customHeight="1">
      <c r="B10" s="36">
        <v>2013</v>
      </c>
      <c r="C10" s="46">
        <v>164776</v>
      </c>
      <c r="D10" s="50">
        <f t="shared" si="0"/>
        <v>3.3062633722016323E-2</v>
      </c>
      <c r="E10" s="46">
        <v>1101053</v>
      </c>
      <c r="F10" s="50">
        <f t="shared" si="1"/>
        <v>0.22092848501922147</v>
      </c>
      <c r="G10" s="46">
        <v>3717924</v>
      </c>
      <c r="H10" s="50">
        <f t="shared" si="2"/>
        <v>0.74600888125876219</v>
      </c>
      <c r="I10" s="48">
        <f t="shared" si="3"/>
        <v>4983753</v>
      </c>
      <c r="J10" s="44"/>
    </row>
    <row r="11" spans="2:23" s="34" customFormat="1" ht="18" customHeight="1">
      <c r="B11" s="36">
        <v>2014</v>
      </c>
      <c r="C11" s="46">
        <v>163884</v>
      </c>
      <c r="D11" s="50">
        <f t="shared" si="0"/>
        <v>3.2462369489128305E-2</v>
      </c>
      <c r="E11" s="46">
        <v>1106181</v>
      </c>
      <c r="F11" s="50">
        <f t="shared" si="1"/>
        <v>0.21911386312180223</v>
      </c>
      <c r="G11" s="46">
        <v>3778365</v>
      </c>
      <c r="H11" s="50">
        <f t="shared" si="2"/>
        <v>0.74842376738906946</v>
      </c>
      <c r="I11" s="48">
        <f t="shared" si="3"/>
        <v>5048430</v>
      </c>
      <c r="J11" s="44"/>
    </row>
    <row r="12" spans="2:23" s="34" customFormat="1" ht="18" customHeight="1">
      <c r="B12" s="36">
        <v>2015</v>
      </c>
      <c r="C12" s="46">
        <v>161241</v>
      </c>
      <c r="D12" s="50">
        <f t="shared" si="0"/>
        <v>3.1741322815952058E-2</v>
      </c>
      <c r="E12" s="46">
        <v>1093807</v>
      </c>
      <c r="F12" s="50">
        <f t="shared" si="1"/>
        <v>0.21532290847456959</v>
      </c>
      <c r="G12" s="46">
        <v>3824797</v>
      </c>
      <c r="H12" s="50">
        <f t="shared" si="2"/>
        <v>0.75293576870947831</v>
      </c>
      <c r="I12" s="48">
        <f t="shared" si="3"/>
        <v>5079845</v>
      </c>
      <c r="J12" s="44"/>
    </row>
    <row r="13" spans="2:23" s="34" customFormat="1" ht="18" customHeight="1">
      <c r="B13" s="36">
        <v>2016</v>
      </c>
      <c r="C13" s="46">
        <v>159557</v>
      </c>
      <c r="D13" s="50">
        <f t="shared" si="0"/>
        <v>3.1149343764538082E-2</v>
      </c>
      <c r="E13" s="46">
        <v>1085065</v>
      </c>
      <c r="F13" s="50">
        <f t="shared" si="1"/>
        <v>0.21183064793063616</v>
      </c>
      <c r="G13" s="46">
        <v>3877701</v>
      </c>
      <c r="H13" s="50">
        <f t="shared" si="2"/>
        <v>0.75702000830482574</v>
      </c>
      <c r="I13" s="48">
        <f t="shared" si="3"/>
        <v>5122323</v>
      </c>
      <c r="J13" s="44"/>
    </row>
    <row r="14" spans="2:23" s="34" customFormat="1" ht="18" customHeight="1">
      <c r="B14" s="36">
        <v>2017</v>
      </c>
      <c r="C14" s="46">
        <v>160006</v>
      </c>
      <c r="D14" s="50">
        <f t="shared" si="0"/>
        <v>3.087394890205742E-2</v>
      </c>
      <c r="E14" s="46">
        <v>1088071</v>
      </c>
      <c r="F14" s="50">
        <f t="shared" si="1"/>
        <v>0.20994867977332424</v>
      </c>
      <c r="G14" s="46">
        <v>3934480</v>
      </c>
      <c r="H14" s="50">
        <f t="shared" si="2"/>
        <v>0.75917737132461838</v>
      </c>
      <c r="I14" s="48">
        <f t="shared" si="3"/>
        <v>5182557</v>
      </c>
      <c r="J14" s="44"/>
    </row>
    <row r="15" spans="2:23" s="34" customFormat="1" ht="18" customHeight="1">
      <c r="B15" s="98">
        <v>2018</v>
      </c>
      <c r="C15" s="72">
        <v>158460</v>
      </c>
      <c r="D15" s="50">
        <f t="shared" si="0"/>
        <v>3.0169387229777789E-2</v>
      </c>
      <c r="E15" s="72">
        <v>1101313</v>
      </c>
      <c r="F15" s="50">
        <f t="shared" si="1"/>
        <v>0.20968028750592116</v>
      </c>
      <c r="G15" s="72">
        <v>3992571</v>
      </c>
      <c r="H15" s="50">
        <f t="shared" si="2"/>
        <v>0.76015032526430104</v>
      </c>
      <c r="I15" s="48">
        <f t="shared" si="3"/>
        <v>5252344</v>
      </c>
      <c r="J15" s="44"/>
    </row>
    <row r="16" spans="2:23" s="34" customFormat="1" ht="18" customHeight="1">
      <c r="B16" s="98">
        <v>2019</v>
      </c>
      <c r="C16" s="72">
        <v>156518</v>
      </c>
      <c r="D16" s="50">
        <f t="shared" si="0"/>
        <v>2.9405730621127908E-2</v>
      </c>
      <c r="E16" s="72">
        <v>1102279</v>
      </c>
      <c r="F16" s="50">
        <f t="shared" si="1"/>
        <v>0.20709004295561054</v>
      </c>
      <c r="G16" s="72">
        <v>4063907</v>
      </c>
      <c r="H16" s="50">
        <f t="shared" si="2"/>
        <v>0.76350422642326154</v>
      </c>
      <c r="I16" s="48">
        <f t="shared" si="3"/>
        <v>5322704</v>
      </c>
      <c r="J16" s="44"/>
    </row>
    <row r="17" spans="2:13" s="34" customFormat="1" ht="18" customHeight="1">
      <c r="B17" s="98">
        <v>2020</v>
      </c>
      <c r="C17" s="72">
        <v>155958</v>
      </c>
      <c r="D17" s="50">
        <f t="shared" si="0"/>
        <v>2.9483926365615205E-2</v>
      </c>
      <c r="E17" s="72">
        <v>1089990</v>
      </c>
      <c r="F17" s="50">
        <f t="shared" si="1"/>
        <v>0.20606307402798779</v>
      </c>
      <c r="G17" s="72">
        <v>4043646</v>
      </c>
      <c r="H17" s="50">
        <f t="shared" si="2"/>
        <v>0.76445299960639701</v>
      </c>
      <c r="I17" s="48">
        <f t="shared" si="3"/>
        <v>5289594</v>
      </c>
      <c r="J17" s="44"/>
    </row>
    <row r="18" spans="2:13" s="34" customFormat="1" ht="18" customHeight="1">
      <c r="B18" s="98">
        <v>2021</v>
      </c>
      <c r="C18" s="72">
        <v>157398</v>
      </c>
      <c r="D18" s="50">
        <f t="shared" si="0"/>
        <v>2.9050946668687093E-2</v>
      </c>
      <c r="E18" s="72">
        <v>1103173</v>
      </c>
      <c r="F18" s="50">
        <f t="shared" si="1"/>
        <v>0.20361262525149967</v>
      </c>
      <c r="G18" s="72">
        <v>4157428</v>
      </c>
      <c r="H18" s="50">
        <f t="shared" si="2"/>
        <v>0.76733642807981328</v>
      </c>
      <c r="I18" s="48">
        <f t="shared" si="3"/>
        <v>5417999</v>
      </c>
      <c r="J18" s="44"/>
    </row>
    <row r="19" spans="2:13" s="34" customFormat="1" ht="18" customHeight="1">
      <c r="B19" s="37">
        <v>2022</v>
      </c>
      <c r="C19" s="38">
        <v>157125</v>
      </c>
      <c r="D19" s="51">
        <f t="shared" si="0"/>
        <v>2.8254297125695074E-2</v>
      </c>
      <c r="E19" s="38">
        <v>1124289</v>
      </c>
      <c r="F19" s="51">
        <f t="shared" si="1"/>
        <v>0.2021702177320642</v>
      </c>
      <c r="G19" s="38">
        <v>4279687</v>
      </c>
      <c r="H19" s="51">
        <f t="shared" si="2"/>
        <v>0.76957548514224072</v>
      </c>
      <c r="I19" s="40">
        <f t="shared" si="3"/>
        <v>5561101</v>
      </c>
      <c r="J19" s="44"/>
    </row>
    <row r="20" spans="2:13" s="41" customFormat="1" ht="5.25" customHeight="1">
      <c r="B20" s="4"/>
    </row>
    <row r="21" spans="2:13" s="5" customFormat="1" ht="15" customHeight="1">
      <c r="B21" s="42" t="s">
        <v>24</v>
      </c>
      <c r="C21" s="6"/>
      <c r="D21" s="6"/>
      <c r="E21" s="6"/>
      <c r="F21" s="6"/>
      <c r="G21" s="6"/>
      <c r="H21" s="6"/>
      <c r="I21" s="6"/>
      <c r="M21" s="34"/>
    </row>
    <row r="22" spans="2:13" s="41" customFormat="1" ht="5.25" customHeight="1">
      <c r="B22" s="60"/>
      <c r="M22" s="34"/>
    </row>
    <row r="23" spans="2:13" s="41" customFormat="1" ht="15" customHeight="1">
      <c r="B23" s="43" t="s">
        <v>74</v>
      </c>
      <c r="M23" s="34"/>
    </row>
    <row r="24" spans="2:13" s="41" customFormat="1" ht="5.25" customHeight="1">
      <c r="B24" s="60"/>
      <c r="M24" s="34"/>
    </row>
    <row r="25" spans="2:13" s="41" customFormat="1" ht="15" customHeight="1">
      <c r="B25" s="60" t="s">
        <v>26</v>
      </c>
      <c r="M25" s="34"/>
    </row>
    <row r="26" spans="2:13" s="41" customFormat="1" ht="5.25" customHeight="1">
      <c r="B26" s="60"/>
      <c r="M26" s="34"/>
    </row>
    <row r="27" spans="2:13" s="41" customFormat="1" ht="39" customHeight="1">
      <c r="B27" s="107" t="s">
        <v>70</v>
      </c>
      <c r="C27" s="107"/>
      <c r="D27" s="107"/>
      <c r="E27" s="107"/>
      <c r="F27" s="107"/>
      <c r="G27" s="107"/>
      <c r="H27" s="107"/>
      <c r="I27" s="107"/>
    </row>
    <row r="28" spans="2:13" s="41" customFormat="1" ht="15.75" customHeight="1">
      <c r="B28" s="107" t="s">
        <v>71</v>
      </c>
      <c r="C28" s="107"/>
      <c r="D28" s="107"/>
      <c r="E28" s="107"/>
      <c r="F28" s="107"/>
      <c r="G28" s="107"/>
      <c r="H28" s="107"/>
      <c r="I28" s="107"/>
      <c r="M28" s="34"/>
    </row>
    <row r="29" spans="2:13" s="41" customFormat="1" ht="5.25" customHeight="1">
      <c r="B29" s="60"/>
      <c r="M29" s="34"/>
    </row>
    <row r="30" spans="2:13" s="41" customFormat="1" ht="15" customHeight="1">
      <c r="B30" s="4" t="s">
        <v>0</v>
      </c>
      <c r="G30" s="5"/>
      <c r="H30" s="5"/>
    </row>
    <row r="31" spans="2:13" s="34" customFormat="1" ht="15.75" customHeight="1">
      <c r="M31" s="41"/>
    </row>
    <row r="32" spans="2:13" s="34" customFormat="1" ht="15.75" customHeight="1">
      <c r="D32" s="52"/>
      <c r="M32" s="41"/>
    </row>
    <row r="33" spans="2:24" s="34" customFormat="1" ht="15.75" customHeight="1">
      <c r="D33" s="52"/>
      <c r="M33" s="41"/>
    </row>
    <row r="34" spans="2:24" s="34" customFormat="1" ht="15.75" customHeight="1">
      <c r="D34" s="52"/>
      <c r="M34" s="41"/>
    </row>
    <row r="35" spans="2:24" s="5" customFormat="1" ht="18" customHeight="1">
      <c r="C35" s="6"/>
      <c r="D35" s="6"/>
      <c r="E35" s="6"/>
      <c r="F35" s="54"/>
      <c r="G35" s="54"/>
      <c r="H35" s="54"/>
      <c r="I35" s="54"/>
      <c r="J35" s="57"/>
      <c r="K35" s="57"/>
      <c r="L35" s="57"/>
      <c r="M35" s="57"/>
      <c r="N35" s="55"/>
      <c r="O35" s="55"/>
      <c r="P35" s="55"/>
      <c r="Q35" s="55"/>
      <c r="R35" s="55"/>
      <c r="S35" s="55"/>
      <c r="T35" s="55"/>
      <c r="X35" s="30"/>
    </row>
    <row r="36" spans="2:24" s="3" customFormat="1" ht="18" customHeight="1">
      <c r="F36" s="53"/>
      <c r="G36" s="53"/>
      <c r="H36" s="53"/>
      <c r="I36" s="53"/>
      <c r="J36" s="58"/>
      <c r="K36" s="58"/>
      <c r="L36" s="58"/>
      <c r="M36" s="58"/>
      <c r="N36" s="53"/>
      <c r="O36" s="53"/>
      <c r="P36" s="53"/>
      <c r="Q36" s="53"/>
      <c r="R36" s="53"/>
      <c r="S36" s="53"/>
      <c r="T36" s="53"/>
    </row>
    <row r="37" spans="2:24" s="3" customFormat="1" ht="18" customHeight="1">
      <c r="B37" s="29"/>
      <c r="F37" s="53"/>
      <c r="G37" s="53"/>
      <c r="H37" s="53"/>
      <c r="I37" s="53"/>
      <c r="J37" s="58"/>
      <c r="K37" s="58"/>
      <c r="L37" s="58"/>
      <c r="M37" s="58"/>
      <c r="N37" s="53"/>
      <c r="O37" s="53"/>
      <c r="P37" s="53"/>
      <c r="Q37" s="53"/>
      <c r="R37" s="53"/>
      <c r="S37" s="53"/>
      <c r="T37" s="53"/>
    </row>
    <row r="38" spans="2:24" s="3" customFormat="1" ht="18" customHeight="1">
      <c r="F38" s="53"/>
      <c r="G38" s="53"/>
      <c r="H38" s="53"/>
      <c r="I38" s="53"/>
      <c r="J38" s="58"/>
      <c r="K38" s="58"/>
      <c r="L38" s="58"/>
      <c r="M38" s="58"/>
      <c r="N38" s="53"/>
      <c r="O38" s="53"/>
      <c r="P38" s="53"/>
      <c r="Q38" s="53"/>
      <c r="R38" s="53"/>
      <c r="S38" s="53"/>
      <c r="T38" s="53"/>
    </row>
    <row r="39" spans="2:24" s="3" customFormat="1" ht="18" customHeight="1">
      <c r="B39" s="4"/>
      <c r="F39" s="53"/>
      <c r="G39" s="53"/>
      <c r="H39" s="53"/>
      <c r="I39" s="53"/>
      <c r="J39" s="58"/>
      <c r="K39" s="58"/>
      <c r="L39" s="58"/>
      <c r="M39" s="58"/>
      <c r="N39" s="53"/>
      <c r="O39" s="53"/>
      <c r="P39" s="53"/>
      <c r="Q39" s="53"/>
      <c r="R39" s="53"/>
      <c r="S39" s="53"/>
      <c r="T39" s="53"/>
    </row>
    <row r="40" spans="2:24" ht="18" customHeight="1">
      <c r="F40" s="34"/>
      <c r="G40" s="34"/>
      <c r="H40" s="34"/>
      <c r="I40" s="34"/>
      <c r="J40" s="59"/>
      <c r="K40" s="59"/>
      <c r="L40" s="59"/>
      <c r="M40" s="59"/>
      <c r="N40" s="34"/>
      <c r="O40" s="34"/>
      <c r="P40" s="34"/>
      <c r="Q40" s="34"/>
      <c r="R40" s="34"/>
      <c r="S40" s="34"/>
      <c r="T40" s="34"/>
    </row>
    <row r="41" spans="2:24" ht="18" customHeight="1">
      <c r="F41" s="34"/>
      <c r="G41" s="34"/>
      <c r="H41" s="34"/>
      <c r="I41" s="34"/>
      <c r="J41" s="59"/>
      <c r="K41" s="59"/>
      <c r="L41" s="59"/>
      <c r="M41" s="59"/>
      <c r="N41" s="34"/>
      <c r="O41" s="34"/>
      <c r="P41" s="34"/>
      <c r="Q41" s="34"/>
      <c r="R41" s="34"/>
      <c r="S41" s="34"/>
      <c r="T41" s="34"/>
    </row>
    <row r="42" spans="2:24" ht="18" customHeight="1">
      <c r="F42" s="34"/>
      <c r="G42" s="34"/>
      <c r="H42" s="34"/>
      <c r="I42" s="34"/>
      <c r="J42" s="59"/>
      <c r="K42" s="59"/>
      <c r="L42" s="59"/>
      <c r="M42" s="59"/>
      <c r="N42" s="34"/>
      <c r="O42" s="34"/>
      <c r="P42" s="34"/>
      <c r="Q42" s="34"/>
      <c r="R42" s="34"/>
      <c r="S42" s="34"/>
      <c r="T42" s="34"/>
    </row>
    <row r="43" spans="2:24" ht="18" customHeight="1">
      <c r="F43" s="34"/>
      <c r="G43" s="34"/>
      <c r="H43" s="34"/>
      <c r="I43" s="34"/>
      <c r="J43" s="59"/>
      <c r="K43" s="59"/>
      <c r="L43" s="59"/>
      <c r="M43" s="59"/>
      <c r="N43" s="34"/>
      <c r="O43" s="34"/>
      <c r="P43" s="34"/>
      <c r="Q43" s="34"/>
      <c r="R43" s="34"/>
      <c r="S43" s="34"/>
      <c r="T43" s="34"/>
    </row>
    <row r="44" spans="2:24" ht="18" customHeight="1">
      <c r="F44" s="34"/>
      <c r="G44" s="34"/>
      <c r="H44" s="34"/>
      <c r="I44" s="34"/>
      <c r="J44" s="59"/>
      <c r="K44" s="59"/>
      <c r="L44" s="59"/>
      <c r="M44" s="59"/>
      <c r="N44" s="34"/>
      <c r="O44" s="34"/>
      <c r="P44" s="34"/>
      <c r="Q44" s="34"/>
      <c r="R44" s="34"/>
      <c r="S44" s="34"/>
      <c r="T44" s="34"/>
    </row>
    <row r="45" spans="2:24" ht="18" customHeight="1">
      <c r="F45" s="34"/>
      <c r="G45" s="34"/>
      <c r="H45" s="34"/>
      <c r="I45" s="34"/>
      <c r="J45" s="59"/>
      <c r="K45" s="59"/>
      <c r="L45" s="59"/>
      <c r="M45" s="59"/>
      <c r="N45" s="34"/>
      <c r="O45" s="34"/>
      <c r="P45" s="34"/>
      <c r="Q45" s="34"/>
      <c r="R45" s="34"/>
      <c r="S45" s="34"/>
      <c r="T45" s="34"/>
    </row>
    <row r="46" spans="2:24" ht="18" customHeight="1">
      <c r="F46" s="34"/>
      <c r="G46" s="34"/>
      <c r="H46" s="34"/>
      <c r="I46" s="34"/>
      <c r="J46" s="59"/>
      <c r="K46" s="59"/>
      <c r="L46" s="59"/>
      <c r="M46" s="59"/>
      <c r="N46" s="34"/>
      <c r="O46" s="34"/>
      <c r="P46" s="34"/>
      <c r="Q46" s="34"/>
      <c r="R46" s="34"/>
      <c r="S46" s="34"/>
      <c r="T46" s="34"/>
    </row>
    <row r="47" spans="2:24" ht="18" customHeight="1">
      <c r="F47" s="34"/>
      <c r="G47" s="34"/>
      <c r="H47" s="34"/>
      <c r="I47" s="34"/>
      <c r="J47" s="59"/>
      <c r="K47" s="59"/>
      <c r="L47" s="59"/>
      <c r="M47" s="59"/>
      <c r="N47" s="34"/>
      <c r="O47" s="34"/>
      <c r="P47" s="34"/>
      <c r="Q47" s="34"/>
      <c r="R47" s="34"/>
      <c r="S47" s="34"/>
      <c r="T47" s="34"/>
    </row>
    <row r="48" spans="2:24" ht="18" customHeight="1">
      <c r="F48" s="34"/>
      <c r="G48" s="34"/>
      <c r="H48" s="34"/>
      <c r="I48" s="34"/>
      <c r="J48" s="59"/>
      <c r="K48" s="59"/>
      <c r="L48" s="59"/>
      <c r="M48" s="59"/>
      <c r="N48" s="34"/>
      <c r="O48" s="34"/>
      <c r="P48" s="34"/>
      <c r="Q48" s="34"/>
      <c r="R48" s="34"/>
      <c r="S48" s="34"/>
      <c r="T48" s="34"/>
    </row>
    <row r="49" spans="6:20" ht="18" customHeight="1">
      <c r="F49" s="34"/>
      <c r="G49" s="34"/>
      <c r="H49" s="34"/>
      <c r="I49" s="34"/>
      <c r="J49" s="59"/>
      <c r="K49" s="59"/>
      <c r="L49" s="59"/>
      <c r="M49" s="59"/>
      <c r="N49" s="34"/>
      <c r="O49" s="34"/>
      <c r="P49" s="34"/>
      <c r="Q49" s="34"/>
      <c r="R49" s="34"/>
      <c r="S49" s="34"/>
      <c r="T49" s="34"/>
    </row>
    <row r="50" spans="6:20" ht="18" customHeight="1">
      <c r="F50" s="34"/>
      <c r="G50" s="34"/>
      <c r="H50" s="34"/>
      <c r="I50" s="34"/>
      <c r="J50" s="59"/>
      <c r="K50" s="59"/>
      <c r="L50" s="59"/>
      <c r="M50" s="59"/>
      <c r="N50" s="34"/>
      <c r="O50" s="34"/>
      <c r="P50" s="34"/>
      <c r="Q50" s="34"/>
      <c r="R50" s="34"/>
      <c r="S50" s="34"/>
      <c r="T50" s="34"/>
    </row>
    <row r="51" spans="6:20" ht="18" customHeight="1">
      <c r="F51" s="34"/>
      <c r="G51" s="34"/>
      <c r="H51" s="34"/>
      <c r="I51" s="34"/>
      <c r="J51" s="59"/>
      <c r="K51" s="59"/>
      <c r="L51" s="59"/>
      <c r="M51" s="59"/>
      <c r="N51" s="34"/>
      <c r="O51" s="34"/>
      <c r="P51" s="34"/>
      <c r="Q51" s="34"/>
      <c r="R51" s="34"/>
      <c r="S51" s="34"/>
      <c r="T51" s="34"/>
    </row>
    <row r="52" spans="6:20" ht="18" customHeight="1">
      <c r="F52" s="34"/>
      <c r="G52" s="34"/>
      <c r="H52" s="34"/>
      <c r="I52" s="34"/>
      <c r="J52" s="59"/>
      <c r="K52" s="59"/>
      <c r="L52" s="59"/>
      <c r="M52" s="59"/>
      <c r="N52" s="34"/>
      <c r="O52" s="34"/>
      <c r="P52" s="34"/>
      <c r="Q52" s="34"/>
      <c r="R52" s="34"/>
      <c r="S52" s="34"/>
      <c r="T52" s="34"/>
    </row>
    <row r="53" spans="6:20" ht="18" customHeight="1">
      <c r="F53" s="34"/>
      <c r="G53" s="34"/>
      <c r="H53" s="34"/>
      <c r="I53" s="34"/>
      <c r="J53" s="59"/>
      <c r="K53" s="59"/>
      <c r="L53" s="59"/>
      <c r="M53" s="59"/>
      <c r="N53" s="34"/>
      <c r="O53" s="34"/>
      <c r="P53" s="34"/>
      <c r="Q53" s="34"/>
      <c r="R53" s="34"/>
      <c r="S53" s="34"/>
      <c r="T53" s="34"/>
    </row>
    <row r="54" spans="6:20" ht="18" customHeight="1">
      <c r="F54" s="34"/>
      <c r="G54" s="34"/>
      <c r="H54" s="34"/>
      <c r="I54" s="34"/>
      <c r="J54" s="59"/>
      <c r="K54" s="59"/>
      <c r="L54" s="59"/>
      <c r="M54" s="59"/>
      <c r="N54" s="34"/>
      <c r="O54" s="34"/>
      <c r="P54" s="34"/>
      <c r="Q54" s="34"/>
      <c r="R54" s="34"/>
      <c r="S54" s="34"/>
      <c r="T54" s="34"/>
    </row>
  </sheetData>
  <mergeCells count="8">
    <mergeCell ref="B27:I27"/>
    <mergeCell ref="B28:I28"/>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1:AA62"/>
  <sheetViews>
    <sheetView showGridLines="0" zoomScaleNormal="100" zoomScaleSheetLayoutView="80" workbookViewId="0"/>
  </sheetViews>
  <sheetFormatPr baseColWidth="10" defaultColWidth="11.42578125" defaultRowHeight="15.75" customHeight="1"/>
  <cols>
    <col min="1" max="1" width="1.7109375" style="1" customWidth="1"/>
    <col min="2" max="2" width="16.42578125" style="1" customWidth="1"/>
    <col min="3" max="9" width="13.140625" style="1" customWidth="1"/>
    <col min="10" max="12" width="14.5703125" style="1" customWidth="1"/>
    <col min="13" max="13" width="8.28515625" style="1" customWidth="1"/>
    <col min="14" max="14" width="10.5703125" style="1" bestFit="1" customWidth="1"/>
    <col min="15" max="28" width="8.28515625" style="1" customWidth="1"/>
    <col min="29" max="16384" width="11.42578125" style="1"/>
  </cols>
  <sheetData>
    <row r="1" spans="2:26" ht="10.15" customHeight="1"/>
    <row r="2" spans="2:26" s="2" customFormat="1" ht="23.25" customHeight="1">
      <c r="B2" s="114" t="s">
        <v>75</v>
      </c>
      <c r="C2" s="114"/>
      <c r="D2" s="114"/>
      <c r="E2" s="114"/>
      <c r="F2" s="114"/>
      <c r="G2" s="114"/>
      <c r="H2" s="114"/>
      <c r="I2" s="114"/>
      <c r="J2" s="114"/>
      <c r="K2" s="114"/>
      <c r="L2" s="114"/>
      <c r="M2" s="7"/>
      <c r="N2" s="7"/>
      <c r="O2" s="7"/>
      <c r="Q2" s="9"/>
      <c r="R2" s="7"/>
      <c r="S2" s="7"/>
      <c r="T2" s="7"/>
      <c r="U2" s="7"/>
      <c r="V2" s="7"/>
      <c r="W2" s="7"/>
      <c r="Z2" s="8"/>
    </row>
    <row r="3" spans="2:26" ht="12" customHeight="1"/>
    <row r="4" spans="2:26" s="34" customFormat="1" ht="18.75" customHeight="1">
      <c r="B4" s="109" t="s">
        <v>56</v>
      </c>
      <c r="C4" s="113" t="s">
        <v>27</v>
      </c>
      <c r="D4" s="113"/>
      <c r="E4" s="113" t="s">
        <v>28</v>
      </c>
      <c r="F4" s="113"/>
      <c r="G4" s="113" t="s">
        <v>64</v>
      </c>
      <c r="H4" s="113"/>
      <c r="I4" s="113" t="s">
        <v>29</v>
      </c>
      <c r="J4" s="113"/>
      <c r="K4" s="113" t="s">
        <v>11</v>
      </c>
      <c r="L4" s="113"/>
    </row>
    <row r="5" spans="2:26" s="34" customFormat="1" ht="18.75" customHeight="1">
      <c r="B5" s="110"/>
      <c r="C5" s="89" t="s">
        <v>61</v>
      </c>
      <c r="D5" s="89" t="s">
        <v>62</v>
      </c>
      <c r="E5" s="89" t="s">
        <v>61</v>
      </c>
      <c r="F5" s="89" t="s">
        <v>62</v>
      </c>
      <c r="G5" s="89" t="s">
        <v>61</v>
      </c>
      <c r="H5" s="89" t="s">
        <v>62</v>
      </c>
      <c r="I5" s="89" t="s">
        <v>61</v>
      </c>
      <c r="J5" s="89" t="s">
        <v>62</v>
      </c>
      <c r="K5" s="89" t="s">
        <v>61</v>
      </c>
      <c r="L5" s="89" t="s">
        <v>62</v>
      </c>
    </row>
    <row r="6" spans="2:26" s="34" customFormat="1" ht="16.5" customHeight="1">
      <c r="B6" s="92" t="s">
        <v>30</v>
      </c>
      <c r="C6" s="93">
        <v>357218.86469238112</v>
      </c>
      <c r="D6" s="93">
        <v>103562.28391551392</v>
      </c>
      <c r="E6" s="93">
        <v>372738.15852741763</v>
      </c>
      <c r="F6" s="93">
        <v>82179.641684148824</v>
      </c>
      <c r="G6" s="93">
        <v>386848.88065265067</v>
      </c>
      <c r="H6" s="93">
        <v>160483.00992095025</v>
      </c>
      <c r="I6" s="93">
        <v>1015898.7857938111</v>
      </c>
      <c r="J6" s="93">
        <v>2074646.1480386436</v>
      </c>
      <c r="K6" s="93">
        <v>2132704.68966626</v>
      </c>
      <c r="L6" s="93">
        <v>2420871.0835592547</v>
      </c>
      <c r="N6" s="81"/>
      <c r="O6" s="82"/>
    </row>
    <row r="7" spans="2:26" s="34" customFormat="1" ht="16.5" customHeight="1">
      <c r="B7" s="79" t="s">
        <v>49</v>
      </c>
      <c r="C7" s="45">
        <v>31904.422992905165</v>
      </c>
      <c r="D7" s="45">
        <v>7715.5117914935408</v>
      </c>
      <c r="E7" s="45">
        <v>31641.251547037529</v>
      </c>
      <c r="F7" s="45">
        <v>6066.0510110866426</v>
      </c>
      <c r="G7" s="45">
        <v>29047.110677095221</v>
      </c>
      <c r="H7" s="45">
        <v>12301.913163730474</v>
      </c>
      <c r="I7" s="45">
        <v>82539.528572786949</v>
      </c>
      <c r="J7" s="45">
        <v>180800.69574611096</v>
      </c>
      <c r="K7" s="45">
        <v>175132.31378982414</v>
      </c>
      <c r="L7" s="45">
        <v>206884.1717124219</v>
      </c>
      <c r="N7" s="83"/>
      <c r="O7" s="82"/>
    </row>
    <row r="8" spans="2:26" s="34" customFormat="1" ht="16.5" customHeight="1">
      <c r="B8" s="61" t="s">
        <v>46</v>
      </c>
      <c r="C8" s="46">
        <v>698.05316897247963</v>
      </c>
      <c r="D8" s="80">
        <v>306.19543845917087</v>
      </c>
      <c r="E8" s="46">
        <v>634.12341530675985</v>
      </c>
      <c r="F8" s="80">
        <v>341.55160935741611</v>
      </c>
      <c r="G8" s="46">
        <v>566.5052145261518</v>
      </c>
      <c r="H8" s="100" t="s">
        <v>72</v>
      </c>
      <c r="I8" s="46">
        <v>2234.7901895669675</v>
      </c>
      <c r="J8" s="46">
        <v>4521.0220205051555</v>
      </c>
      <c r="K8" s="46">
        <v>4133.4719883723583</v>
      </c>
      <c r="L8" s="46">
        <v>5353.5606206549055</v>
      </c>
      <c r="N8" s="83"/>
      <c r="O8" s="82"/>
    </row>
    <row r="9" spans="2:26" s="34" customFormat="1" ht="16.5" customHeight="1">
      <c r="B9" s="61" t="s">
        <v>45</v>
      </c>
      <c r="C9" s="46">
        <v>3301.1263322409277</v>
      </c>
      <c r="D9" s="46">
        <v>699.44126330848985</v>
      </c>
      <c r="E9" s="46">
        <v>2838.1462569789146</v>
      </c>
      <c r="F9" s="46">
        <v>646.97726589956937</v>
      </c>
      <c r="G9" s="46">
        <v>2398.9518341655121</v>
      </c>
      <c r="H9" s="46">
        <v>1268.0052577145059</v>
      </c>
      <c r="I9" s="46">
        <v>4708.1506359542536</v>
      </c>
      <c r="J9" s="46">
        <v>13002.417945523437</v>
      </c>
      <c r="K9" s="46">
        <v>13246.375059339613</v>
      </c>
      <c r="L9" s="46">
        <v>15616.841732446002</v>
      </c>
      <c r="N9" s="83"/>
      <c r="O9" s="82"/>
    </row>
    <row r="10" spans="2:26" s="34" customFormat="1" ht="16.5" customHeight="1">
      <c r="B10" s="61" t="s">
        <v>32</v>
      </c>
      <c r="C10" s="46">
        <v>49249.540952555428</v>
      </c>
      <c r="D10" s="46">
        <v>14340.802479381913</v>
      </c>
      <c r="E10" s="46">
        <v>51517.427039136601</v>
      </c>
      <c r="F10" s="46">
        <v>11599.524271432178</v>
      </c>
      <c r="G10" s="46">
        <v>51092.986014155627</v>
      </c>
      <c r="H10" s="46">
        <v>26433.379212430107</v>
      </c>
      <c r="I10" s="46">
        <v>112287.75729611845</v>
      </c>
      <c r="J10" s="46">
        <v>236942.92599035497</v>
      </c>
      <c r="K10" s="46">
        <v>264147.7113019661</v>
      </c>
      <c r="L10" s="46">
        <v>289316.63195359905</v>
      </c>
      <c r="N10" s="83"/>
      <c r="O10" s="82"/>
    </row>
    <row r="11" spans="2:26" s="34" customFormat="1" ht="16.5" customHeight="1">
      <c r="B11" s="61" t="s">
        <v>43</v>
      </c>
      <c r="C11" s="46">
        <v>13476.067119234083</v>
      </c>
      <c r="D11" s="46">
        <v>3712.3402982192565</v>
      </c>
      <c r="E11" s="46">
        <v>13907.623074491572</v>
      </c>
      <c r="F11" s="46">
        <v>2327.3100208315755</v>
      </c>
      <c r="G11" s="46">
        <v>12587.469873678754</v>
      </c>
      <c r="H11" s="46">
        <v>5153.0420113955215</v>
      </c>
      <c r="I11" s="46">
        <v>30528.780808149349</v>
      </c>
      <c r="J11" s="46">
        <v>65249.543870776666</v>
      </c>
      <c r="K11" s="46">
        <v>70499.940875553773</v>
      </c>
      <c r="L11" s="46">
        <v>76442.236201222942</v>
      </c>
      <c r="N11" s="83"/>
      <c r="O11" s="82"/>
    </row>
    <row r="12" spans="2:26" s="34" customFormat="1" ht="16.5" customHeight="1">
      <c r="B12" s="61" t="s">
        <v>42</v>
      </c>
      <c r="C12" s="46">
        <v>6967.960471123667</v>
      </c>
      <c r="D12" s="46">
        <v>2953.1552383075959</v>
      </c>
      <c r="E12" s="46">
        <v>6453.6517578543389</v>
      </c>
      <c r="F12" s="46">
        <v>3394.7166478294198</v>
      </c>
      <c r="G12" s="46">
        <v>9552.843519403028</v>
      </c>
      <c r="H12" s="46">
        <v>4344.9580744755021</v>
      </c>
      <c r="I12" s="46">
        <v>24744.73400577241</v>
      </c>
      <c r="J12" s="46">
        <v>39950.711851576183</v>
      </c>
      <c r="K12" s="46">
        <v>47719.189754153427</v>
      </c>
      <c r="L12" s="46">
        <v>50643.541812188691</v>
      </c>
      <c r="N12" s="83"/>
      <c r="O12" s="82"/>
    </row>
    <row r="13" spans="2:26" s="34" customFormat="1" ht="16.5" customHeight="1">
      <c r="B13" s="61" t="s">
        <v>40</v>
      </c>
      <c r="C13" s="46">
        <v>12427.763736067813</v>
      </c>
      <c r="D13" s="46">
        <v>3560.1046537676066</v>
      </c>
      <c r="E13" s="46">
        <v>16727.262403139317</v>
      </c>
      <c r="F13" s="46">
        <v>2208.5278061369086</v>
      </c>
      <c r="G13" s="46">
        <v>17842.771861029174</v>
      </c>
      <c r="H13" s="46">
        <v>5139.9740099862547</v>
      </c>
      <c r="I13" s="46">
        <v>34829.327938566123</v>
      </c>
      <c r="J13" s="46">
        <v>82416.880046978913</v>
      </c>
      <c r="K13" s="46">
        <v>81827.125938802303</v>
      </c>
      <c r="L13" s="46">
        <v>93325.486516869641</v>
      </c>
      <c r="N13" s="83"/>
      <c r="O13" s="82"/>
    </row>
    <row r="14" spans="2:26" s="34" customFormat="1" ht="16.5" customHeight="1">
      <c r="B14" s="61" t="s">
        <v>54</v>
      </c>
      <c r="C14" s="46">
        <v>11339.290048241015</v>
      </c>
      <c r="D14" s="46">
        <v>5613.1836532774341</v>
      </c>
      <c r="E14" s="46">
        <v>12402.13368459593</v>
      </c>
      <c r="F14" s="46">
        <v>5196.6019315859867</v>
      </c>
      <c r="G14" s="46">
        <v>23424.524578158969</v>
      </c>
      <c r="H14" s="46">
        <v>7522.1195483659903</v>
      </c>
      <c r="I14" s="46">
        <v>57673.67779754677</v>
      </c>
      <c r="J14" s="46">
        <v>92662.268597866816</v>
      </c>
      <c r="K14" s="46">
        <v>104839.62610854267</v>
      </c>
      <c r="L14" s="46">
        <v>110994.17373109629</v>
      </c>
      <c r="N14" s="83"/>
      <c r="O14" s="82"/>
    </row>
    <row r="15" spans="2:26" s="34" customFormat="1" ht="16.5" customHeight="1">
      <c r="B15" s="61" t="s">
        <v>38</v>
      </c>
      <c r="C15" s="46">
        <v>1786.0698567475279</v>
      </c>
      <c r="D15" s="46">
        <v>464.7740596466553</v>
      </c>
      <c r="E15" s="46">
        <v>2289.5975286923981</v>
      </c>
      <c r="F15" s="46">
        <v>486.01936064948319</v>
      </c>
      <c r="G15" s="46">
        <v>1225.0966490174399</v>
      </c>
      <c r="H15" s="46">
        <v>494.82131263973019</v>
      </c>
      <c r="I15" s="46">
        <v>4753.2934637352928</v>
      </c>
      <c r="J15" s="46">
        <v>9798.8427460313251</v>
      </c>
      <c r="K15" s="46">
        <v>10054.057498192657</v>
      </c>
      <c r="L15" s="46">
        <v>11244.457478967197</v>
      </c>
      <c r="N15" s="83"/>
      <c r="O15" s="82"/>
    </row>
    <row r="16" spans="2:26" s="34" customFormat="1" ht="16.5" customHeight="1">
      <c r="B16" s="61" t="s">
        <v>48</v>
      </c>
      <c r="C16" s="46">
        <v>9707.6396464742884</v>
      </c>
      <c r="D16" s="46">
        <v>2727.4942557900531</v>
      </c>
      <c r="E16" s="46">
        <v>7959.5408962037545</v>
      </c>
      <c r="F16" s="46">
        <v>1716.2390565141482</v>
      </c>
      <c r="G16" s="46">
        <v>7630.5973939802889</v>
      </c>
      <c r="H16" s="46">
        <v>3486.3206756629856</v>
      </c>
      <c r="I16" s="46">
        <v>23339.343733857768</v>
      </c>
      <c r="J16" s="46">
        <v>50392.961878462695</v>
      </c>
      <c r="K16" s="46">
        <v>48637.121670516128</v>
      </c>
      <c r="L16" s="46">
        <v>58323.015866429843</v>
      </c>
      <c r="N16" s="83"/>
      <c r="O16" s="82"/>
    </row>
    <row r="17" spans="2:15" s="34" customFormat="1" ht="16.5" customHeight="1">
      <c r="B17" s="61" t="s">
        <v>55</v>
      </c>
      <c r="C17" s="46">
        <v>3131.6216816915849</v>
      </c>
      <c r="D17" s="46">
        <v>540.41944661901198</v>
      </c>
      <c r="E17" s="46">
        <v>3326.2709183638658</v>
      </c>
      <c r="F17" s="46">
        <v>387.24053844334861</v>
      </c>
      <c r="G17" s="46">
        <v>3482.1322191744475</v>
      </c>
      <c r="H17" s="46">
        <v>1277.5216504644327</v>
      </c>
      <c r="I17" s="46">
        <v>6256.5828608931724</v>
      </c>
      <c r="J17" s="46">
        <v>15073.627247174105</v>
      </c>
      <c r="K17" s="46">
        <v>16196.60768012307</v>
      </c>
      <c r="L17" s="46">
        <v>17278.808882700891</v>
      </c>
      <c r="N17" s="84"/>
      <c r="O17" s="82"/>
    </row>
    <row r="18" spans="2:15" s="34" customFormat="1" ht="16.5" customHeight="1">
      <c r="B18" s="61" t="s">
        <v>33</v>
      </c>
      <c r="C18" s="46">
        <v>22695.147753830184</v>
      </c>
      <c r="D18" s="46">
        <v>5458.7364980333405</v>
      </c>
      <c r="E18" s="46">
        <v>18949.937920597324</v>
      </c>
      <c r="F18" s="46">
        <v>4508.4201833129646</v>
      </c>
      <c r="G18" s="46">
        <v>16720.311011266087</v>
      </c>
      <c r="H18" s="46">
        <v>8243.8273219263338</v>
      </c>
      <c r="I18" s="46">
        <v>50763.372874965375</v>
      </c>
      <c r="J18" s="46">
        <v>106063.47344322699</v>
      </c>
      <c r="K18" s="46">
        <v>109128.76956065878</v>
      </c>
      <c r="L18" s="46">
        <v>124274.45744649958</v>
      </c>
      <c r="N18" s="83"/>
      <c r="O18" s="82"/>
    </row>
    <row r="19" spans="2:15" s="34" customFormat="1" ht="16.5" customHeight="1">
      <c r="B19" s="61" t="s">
        <v>53</v>
      </c>
      <c r="C19" s="46">
        <v>4950.540986173809</v>
      </c>
      <c r="D19" s="46">
        <v>1767.652224104992</v>
      </c>
      <c r="E19" s="46">
        <v>6913.0568274470779</v>
      </c>
      <c r="F19" s="46">
        <v>1604.4843003783744</v>
      </c>
      <c r="G19" s="46">
        <v>8797.5290992026967</v>
      </c>
      <c r="H19" s="46">
        <v>3001.4704924381294</v>
      </c>
      <c r="I19" s="46">
        <v>19580.350680525076</v>
      </c>
      <c r="J19" s="46">
        <v>38201.998262270819</v>
      </c>
      <c r="K19" s="46">
        <v>40241.477593348667</v>
      </c>
      <c r="L19" s="46">
        <v>44575.605279192321</v>
      </c>
      <c r="N19" s="83"/>
      <c r="O19" s="82"/>
    </row>
    <row r="20" spans="2:15" s="34" customFormat="1" ht="16.5" customHeight="1">
      <c r="B20" s="61" t="s">
        <v>37</v>
      </c>
      <c r="C20" s="46">
        <v>1917.8820263783621</v>
      </c>
      <c r="D20" s="46">
        <v>424.99312433056224</v>
      </c>
      <c r="E20" s="46">
        <v>2260.5675110734173</v>
      </c>
      <c r="F20" s="46">
        <v>344.78122594525206</v>
      </c>
      <c r="G20" s="46">
        <v>1325.8805382278504</v>
      </c>
      <c r="H20" s="46">
        <v>914.5655410255747</v>
      </c>
      <c r="I20" s="46">
        <v>5335.815424100756</v>
      </c>
      <c r="J20" s="46">
        <v>12267.848627254043</v>
      </c>
      <c r="K20" s="46">
        <v>10840.145499780372</v>
      </c>
      <c r="L20" s="46">
        <v>13952.188518555437</v>
      </c>
      <c r="N20" s="83"/>
      <c r="O20" s="82"/>
    </row>
    <row r="21" spans="2:15" s="34" customFormat="1" ht="16.5" customHeight="1">
      <c r="B21" s="61" t="s">
        <v>36</v>
      </c>
      <c r="C21" s="46">
        <v>1901.7545677485073</v>
      </c>
      <c r="D21" s="46">
        <v>335.14432679132392</v>
      </c>
      <c r="E21" s="46">
        <v>1600.6366446905176</v>
      </c>
      <c r="F21" s="46">
        <v>477.98955319979382</v>
      </c>
      <c r="G21" s="46">
        <v>1433.7839428311952</v>
      </c>
      <c r="H21" s="46">
        <v>518.19593171088013</v>
      </c>
      <c r="I21" s="46">
        <v>4610.140124947764</v>
      </c>
      <c r="J21" s="46">
        <v>10190.084589874041</v>
      </c>
      <c r="K21" s="46">
        <v>9546.3152802179829</v>
      </c>
      <c r="L21" s="46">
        <v>11521.414401576039</v>
      </c>
      <c r="N21" s="83"/>
      <c r="O21" s="82"/>
    </row>
    <row r="22" spans="2:15" s="34" customFormat="1" ht="16.5" customHeight="1">
      <c r="B22" s="61" t="s">
        <v>47</v>
      </c>
      <c r="C22" s="46">
        <v>26417.911650522623</v>
      </c>
      <c r="D22" s="46">
        <v>5653.0732597182014</v>
      </c>
      <c r="E22" s="46">
        <v>23185.913612671724</v>
      </c>
      <c r="F22" s="46">
        <v>4391.1980107323507</v>
      </c>
      <c r="G22" s="46">
        <v>19892.176526724346</v>
      </c>
      <c r="H22" s="46">
        <v>8532.7615031669502</v>
      </c>
      <c r="I22" s="46">
        <v>60580.430088386682</v>
      </c>
      <c r="J22" s="46">
        <v>131878.64773173159</v>
      </c>
      <c r="K22" s="46">
        <v>130076.43187830532</v>
      </c>
      <c r="L22" s="46">
        <v>150455.68050534913</v>
      </c>
      <c r="N22" s="83"/>
      <c r="O22" s="82"/>
    </row>
    <row r="23" spans="2:15" s="34" customFormat="1" ht="16.5" customHeight="1">
      <c r="B23" s="61" t="s">
        <v>44</v>
      </c>
      <c r="C23" s="46">
        <v>4061.7257468974276</v>
      </c>
      <c r="D23" s="46">
        <v>936.38451549374031</v>
      </c>
      <c r="E23" s="46">
        <v>3357.0277775105596</v>
      </c>
      <c r="F23" s="46">
        <v>784.05658039522211</v>
      </c>
      <c r="G23" s="46">
        <v>3556.7197383117004</v>
      </c>
      <c r="H23" s="46">
        <v>929.54209972250828</v>
      </c>
      <c r="I23" s="46">
        <v>9064.8860098551322</v>
      </c>
      <c r="J23" s="46">
        <v>21458.527194743412</v>
      </c>
      <c r="K23" s="46">
        <v>20040.359272574809</v>
      </c>
      <c r="L23" s="46">
        <v>24108.510390354873</v>
      </c>
      <c r="N23" s="83"/>
      <c r="O23" s="82"/>
    </row>
    <row r="24" spans="2:15" s="34" customFormat="1" ht="16.5" customHeight="1">
      <c r="B24" s="61" t="s">
        <v>41</v>
      </c>
      <c r="C24" s="46">
        <v>13778.872747113266</v>
      </c>
      <c r="D24" s="46">
        <v>3096.377585468224</v>
      </c>
      <c r="E24" s="46">
        <v>13328.129798335945</v>
      </c>
      <c r="F24" s="46">
        <v>2500.2640939254934</v>
      </c>
      <c r="G24" s="46">
        <v>10036.933733000367</v>
      </c>
      <c r="H24" s="46">
        <v>3777.9443631946897</v>
      </c>
      <c r="I24" s="46">
        <v>30505.540292398029</v>
      </c>
      <c r="J24" s="46">
        <v>68848.966981421894</v>
      </c>
      <c r="K24" s="46">
        <v>67649.476570847619</v>
      </c>
      <c r="L24" s="46">
        <v>78223.553024010485</v>
      </c>
      <c r="N24" s="83"/>
      <c r="O24" s="82"/>
    </row>
    <row r="25" spans="2:15" s="34" customFormat="1" ht="16.5" customHeight="1">
      <c r="B25" s="61" t="s">
        <v>35</v>
      </c>
      <c r="C25" s="46">
        <v>8692.8289340683732</v>
      </c>
      <c r="D25" s="46">
        <v>2216.5265731108011</v>
      </c>
      <c r="E25" s="46">
        <v>5753.9212214142872</v>
      </c>
      <c r="F25" s="46">
        <v>1797.3126473131863</v>
      </c>
      <c r="G25" s="46">
        <v>6452.2323341677711</v>
      </c>
      <c r="H25" s="46">
        <v>2615.5042525815234</v>
      </c>
      <c r="I25" s="46">
        <v>19713.119076891413</v>
      </c>
      <c r="J25" s="46">
        <v>43326.497607242971</v>
      </c>
      <c r="K25" s="46">
        <v>40612.101566541794</v>
      </c>
      <c r="L25" s="46">
        <v>49955.841080248494</v>
      </c>
      <c r="N25" s="83"/>
      <c r="O25" s="82"/>
    </row>
    <row r="26" spans="2:15" s="34" customFormat="1" ht="16.5" customHeight="1">
      <c r="B26" s="61" t="s">
        <v>50</v>
      </c>
      <c r="C26" s="46">
        <v>14329.135990849183</v>
      </c>
      <c r="D26" s="46">
        <v>3152.6420927395006</v>
      </c>
      <c r="E26" s="46">
        <v>12705.311344166515</v>
      </c>
      <c r="F26" s="46">
        <v>2167.949180625646</v>
      </c>
      <c r="G26" s="46">
        <v>11075.694575420364</v>
      </c>
      <c r="H26" s="46">
        <v>4345.984619543402</v>
      </c>
      <c r="I26" s="46">
        <v>32959.469366374695</v>
      </c>
      <c r="J26" s="46">
        <v>75950.501276606868</v>
      </c>
      <c r="K26" s="46">
        <v>71069.611276811018</v>
      </c>
      <c r="L26" s="46">
        <v>85617.077169515396</v>
      </c>
      <c r="N26" s="83"/>
      <c r="O26" s="82"/>
    </row>
    <row r="27" spans="2:15" s="34" customFormat="1" ht="16.5" customHeight="1">
      <c r="B27" s="61" t="s">
        <v>51</v>
      </c>
      <c r="C27" s="46">
        <v>11463.0658522208</v>
      </c>
      <c r="D27" s="46">
        <v>3309.1317829591731</v>
      </c>
      <c r="E27" s="46">
        <v>13183.288941383707</v>
      </c>
      <c r="F27" s="46">
        <v>3420.7366622562727</v>
      </c>
      <c r="G27" s="46">
        <v>11382.028333883722</v>
      </c>
      <c r="H27" s="46">
        <v>4197.2064662841876</v>
      </c>
      <c r="I27" s="46">
        <v>35295.071501814695</v>
      </c>
      <c r="J27" s="46">
        <v>73681.205790456399</v>
      </c>
      <c r="K27" s="46">
        <v>71323.454629302942</v>
      </c>
      <c r="L27" s="46">
        <v>84608.280701955999</v>
      </c>
      <c r="N27" s="83"/>
      <c r="O27" s="82"/>
    </row>
    <row r="28" spans="2:15" s="34" customFormat="1" ht="16.5" customHeight="1">
      <c r="B28" s="61" t="s">
        <v>34</v>
      </c>
      <c r="C28" s="46">
        <v>2624.8666584357302</v>
      </c>
      <c r="D28" s="46">
        <v>492.30303156148636</v>
      </c>
      <c r="E28" s="46">
        <v>1131.9228108829918</v>
      </c>
      <c r="F28" s="46">
        <v>279.68827300214195</v>
      </c>
      <c r="G28" s="46">
        <v>1244.7615204656443</v>
      </c>
      <c r="H28" s="46">
        <v>785.87174345235474</v>
      </c>
      <c r="I28" s="46">
        <v>3612.797894964674</v>
      </c>
      <c r="J28" s="46">
        <v>9165.5627102488543</v>
      </c>
      <c r="K28" s="46">
        <v>8614.3488847490371</v>
      </c>
      <c r="L28" s="46">
        <v>10723.425758264841</v>
      </c>
      <c r="N28" s="83"/>
      <c r="O28" s="82"/>
    </row>
    <row r="29" spans="2:15" s="34" customFormat="1" ht="16.5" customHeight="1">
      <c r="B29" s="61" t="s">
        <v>52</v>
      </c>
      <c r="C29" s="46">
        <v>22597.838066877062</v>
      </c>
      <c r="D29" s="46">
        <v>9418.4053112144647</v>
      </c>
      <c r="E29" s="46">
        <v>30910.51441394737</v>
      </c>
      <c r="F29" s="46">
        <v>7260.2977617056913</v>
      </c>
      <c r="G29" s="46">
        <v>39874.480446032903</v>
      </c>
      <c r="H29" s="46">
        <v>13654.609738649364</v>
      </c>
      <c r="I29" s="46">
        <v>98136.886645413819</v>
      </c>
      <c r="J29" s="46">
        <v>180117.90612985365</v>
      </c>
      <c r="K29" s="46">
        <v>191519.71957227137</v>
      </c>
      <c r="L29" s="46">
        <v>210451.21894142267</v>
      </c>
      <c r="N29" s="83"/>
      <c r="O29" s="82"/>
    </row>
    <row r="30" spans="2:15" s="34" customFormat="1" ht="16.5" customHeight="1">
      <c r="B30" s="63" t="s">
        <v>23</v>
      </c>
      <c r="C30" s="64">
        <v>14157.461587727023</v>
      </c>
      <c r="D30" s="64">
        <v>3526.7320332694871</v>
      </c>
      <c r="E30" s="64">
        <v>15909.927641709919</v>
      </c>
      <c r="F30" s="64">
        <v>2557.0606448028902</v>
      </c>
      <c r="G30" s="64">
        <v>15229.916297746317</v>
      </c>
      <c r="H30" s="64">
        <v>5411.7007333529518</v>
      </c>
      <c r="I30" s="64">
        <v>37549.668714538493</v>
      </c>
      <c r="J30" s="64">
        <v>86467.384261656945</v>
      </c>
      <c r="K30" s="64">
        <v>82846.97424172188</v>
      </c>
      <c r="L30" s="64">
        <v>97962.877673082199</v>
      </c>
      <c r="M30" s="44"/>
      <c r="N30" s="83"/>
      <c r="O30" s="82"/>
    </row>
    <row r="31" spans="2:15" s="34" customFormat="1" ht="16.5" customHeight="1">
      <c r="B31" s="61" t="s">
        <v>39</v>
      </c>
      <c r="C31" s="46">
        <v>5525.4919306934462</v>
      </c>
      <c r="D31" s="46">
        <v>1766.4049985115344</v>
      </c>
      <c r="E31" s="46">
        <v>4995.1886087940193</v>
      </c>
      <c r="F31" s="46">
        <v>1012.942017474621</v>
      </c>
      <c r="G31" s="46">
        <v>4656.724933484862</v>
      </c>
      <c r="H31" s="46">
        <v>2327.6541060836662</v>
      </c>
      <c r="I31" s="46">
        <v>16620.197588423314</v>
      </c>
      <c r="J31" s="46">
        <v>33475.995203445156</v>
      </c>
      <c r="K31" s="46">
        <v>31797.603061395672</v>
      </c>
      <c r="L31" s="46">
        <v>38582.996325514978</v>
      </c>
      <c r="N31" s="83"/>
      <c r="O31" s="82"/>
    </row>
    <row r="32" spans="2:15" s="34" customFormat="1" ht="16.5" customHeight="1">
      <c r="B32" s="62" t="s">
        <v>31</v>
      </c>
      <c r="C32" s="38">
        <v>58114.784186591438</v>
      </c>
      <c r="D32" s="38">
        <v>19374.353979936375</v>
      </c>
      <c r="E32" s="38">
        <v>68855.784930991227</v>
      </c>
      <c r="F32" s="38">
        <v>14701.701029312248</v>
      </c>
      <c r="G32" s="38">
        <v>76318.71778750018</v>
      </c>
      <c r="H32" s="38">
        <v>33619.324538619047</v>
      </c>
      <c r="I32" s="38">
        <v>207675.07220726373</v>
      </c>
      <c r="J32" s="38">
        <v>392739.65028724831</v>
      </c>
      <c r="K32" s="38">
        <v>410964.3591123462</v>
      </c>
      <c r="L32" s="38">
        <v>460435.02983511542</v>
      </c>
      <c r="N32" s="83"/>
      <c r="O32" s="82"/>
    </row>
    <row r="33" spans="2:13" s="41" customFormat="1" ht="5.25" customHeight="1">
      <c r="B33" s="4"/>
    </row>
    <row r="34" spans="2:13" s="5" customFormat="1" ht="15" customHeight="1">
      <c r="B34" s="42" t="s">
        <v>12</v>
      </c>
      <c r="C34" s="6"/>
      <c r="D34" s="115"/>
      <c r="E34" s="6"/>
      <c r="F34" s="115"/>
      <c r="G34" s="6"/>
      <c r="H34" s="115"/>
      <c r="I34" s="6"/>
      <c r="J34" s="115"/>
    </row>
    <row r="35" spans="2:13" s="41" customFormat="1" ht="5.25" customHeight="1">
      <c r="B35" s="4"/>
    </row>
    <row r="36" spans="2:13" s="41" customFormat="1" ht="15" customHeight="1">
      <c r="B36" s="43" t="s">
        <v>74</v>
      </c>
    </row>
    <row r="37" spans="2:13" s="94" customFormat="1" ht="5.25" customHeight="1">
      <c r="B37" s="95"/>
    </row>
    <row r="38" spans="2:13" s="94" customFormat="1" ht="12.75" customHeight="1">
      <c r="B38" s="95" t="s">
        <v>26</v>
      </c>
    </row>
    <row r="39" spans="2:13" s="94" customFormat="1" ht="5.25" customHeight="1">
      <c r="B39" s="95"/>
    </row>
    <row r="40" spans="2:13" s="96" customFormat="1" ht="29.25" customHeight="1">
      <c r="B40" s="107" t="s">
        <v>69</v>
      </c>
      <c r="C40" s="107"/>
      <c r="D40" s="107"/>
      <c r="E40" s="107"/>
      <c r="F40" s="107"/>
      <c r="G40" s="107"/>
      <c r="H40" s="107"/>
      <c r="I40" s="107"/>
      <c r="J40" s="107"/>
      <c r="K40" s="107"/>
      <c r="L40" s="107"/>
      <c r="M40" s="97"/>
    </row>
    <row r="41" spans="2:13" s="96" customFormat="1" ht="29.25" customHeight="1">
      <c r="B41" s="107" t="s">
        <v>76</v>
      </c>
      <c r="C41" s="107"/>
      <c r="D41" s="107"/>
      <c r="E41" s="107"/>
      <c r="F41" s="107"/>
      <c r="G41" s="107"/>
      <c r="H41" s="107"/>
      <c r="I41" s="107"/>
      <c r="J41" s="107"/>
      <c r="K41" s="107"/>
      <c r="L41" s="107"/>
      <c r="M41" s="97"/>
    </row>
    <row r="42" spans="2:13" s="41" customFormat="1" ht="5.25" customHeight="1">
      <c r="B42" s="43"/>
    </row>
    <row r="43" spans="2:13" s="41" customFormat="1" ht="15" customHeight="1">
      <c r="B43" s="4" t="s">
        <v>0</v>
      </c>
      <c r="D43" s="34"/>
      <c r="G43" s="5"/>
      <c r="H43" s="5"/>
    </row>
    <row r="44" spans="2:13" s="34" customFormat="1" ht="15.75" customHeight="1">
      <c r="F44" s="52"/>
    </row>
    <row r="45" spans="2:13" s="34" customFormat="1" ht="15.75" customHeight="1">
      <c r="C45" s="87"/>
      <c r="D45" s="88"/>
      <c r="E45" s="88"/>
    </row>
    <row r="46" spans="2:13" s="34" customFormat="1" ht="15.75" customHeight="1">
      <c r="C46" s="87"/>
      <c r="D46" s="88"/>
      <c r="E46" s="88"/>
    </row>
    <row r="47" spans="2:13" s="34" customFormat="1" ht="15.75" customHeight="1">
      <c r="C47" s="87"/>
      <c r="D47" s="88"/>
      <c r="E47" s="88"/>
    </row>
    <row r="48" spans="2:13" s="34" customFormat="1" ht="15.75" customHeight="1">
      <c r="C48" s="87"/>
      <c r="D48" s="88"/>
      <c r="E48" s="88"/>
    </row>
    <row r="49" spans="2:27" s="34" customFormat="1" ht="15.75" customHeight="1"/>
    <row r="50" spans="2:27" s="34" customFormat="1" ht="15.75" customHeight="1">
      <c r="C50" s="88"/>
      <c r="D50" s="88"/>
    </row>
    <row r="51" spans="2:27" s="34" customFormat="1" ht="15.75" customHeight="1">
      <c r="C51" s="87"/>
      <c r="D51" s="88"/>
      <c r="E51" s="88"/>
    </row>
    <row r="52" spans="2:27" s="34" customFormat="1" ht="15.75" customHeight="1">
      <c r="C52" s="87"/>
      <c r="D52" s="88"/>
      <c r="E52" s="88"/>
    </row>
    <row r="53" spans="2:27" s="34" customFormat="1" ht="15.75" customHeight="1">
      <c r="C53" s="87"/>
      <c r="D53" s="88"/>
      <c r="E53" s="88"/>
    </row>
    <row r="54" spans="2:27" s="34" customFormat="1" ht="15.75" customHeight="1">
      <c r="C54" s="87"/>
      <c r="D54" s="88"/>
      <c r="E54" s="88"/>
    </row>
    <row r="55" spans="2:27" s="34" customFormat="1" ht="15.75" customHeight="1"/>
    <row r="56" spans="2:27" s="34" customFormat="1" ht="15.75" customHeight="1"/>
    <row r="57" spans="2:27" s="3" customFormat="1" ht="5.25" customHeight="1"/>
    <row r="58" spans="2:27" s="5" customFormat="1" ht="15" customHeight="1">
      <c r="C58" s="6"/>
      <c r="D58" s="6"/>
      <c r="E58" s="6"/>
      <c r="F58" s="6"/>
      <c r="G58" s="6"/>
      <c r="H58" s="6"/>
      <c r="I58" s="6"/>
      <c r="J58" s="6"/>
      <c r="K58" s="6"/>
      <c r="L58" s="6"/>
      <c r="AA58" s="30"/>
    </row>
    <row r="59" spans="2:27" s="3" customFormat="1" ht="5.25" customHeight="1"/>
    <row r="60" spans="2:27" s="3" customFormat="1" ht="15" customHeight="1">
      <c r="B60" s="29"/>
    </row>
    <row r="61" spans="2:27" s="3" customFormat="1" ht="5.25" customHeight="1"/>
    <row r="62" spans="2:27" s="3" customFormat="1" ht="15" customHeight="1">
      <c r="B62" s="4"/>
    </row>
  </sheetData>
  <sortState xmlns:xlrd2="http://schemas.microsoft.com/office/spreadsheetml/2017/richdata2" ref="B7:Q33">
    <sortCondition ref="B7:B33"/>
  </sortState>
  <mergeCells count="9">
    <mergeCell ref="B40:L40"/>
    <mergeCell ref="B41:L41"/>
    <mergeCell ref="B2:L2"/>
    <mergeCell ref="B4:B5"/>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52" orientation="landscape" r:id="rId1"/>
  <headerFooter>
    <oddHeader>&amp;L&amp;G&amp;CDémographie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Sommaire</vt:lpstr>
      <vt:lpstr>Niveau formation VS (1)</vt:lpstr>
      <vt:lpstr>Niveau formation CH</vt:lpstr>
      <vt:lpstr>Niveau formation VS (2)</vt:lpstr>
      <vt:lpstr>Secteur éco VS</vt:lpstr>
      <vt:lpstr>Secteur éco CH</vt:lpstr>
      <vt:lpstr>Taux activité</vt:lpstr>
      <vt:lpstr>'Niveau formation VS (2)'!Impression_des_titres</vt:lpstr>
      <vt:lpstr>'Secteur éco CH'!Impression_des_titres</vt:lpstr>
      <vt:lpstr>'Secteur éco VS'!Impression_des_titres</vt:lpstr>
      <vt:lpstr>'Taux activité'!Impression_des_titres</vt:lpstr>
      <vt:lpstr>'Niveau formation CH'!Zone_d_impression</vt:lpstr>
      <vt:lpstr>'Niveau formation VS (1)'!Zone_d_impression</vt:lpstr>
      <vt:lpstr>'Niveau formation VS (2)'!Zone_d_impression</vt:lpstr>
      <vt:lpstr>'Secteur éco CH'!Zone_d_impression</vt:lpstr>
      <vt:lpstr>'Secteur éco VS'!Zone_d_impression</vt:lpstr>
      <vt:lpstr>Sommaire!Zone_d_impression</vt:lpstr>
      <vt:lpstr>'Taux activité'!Zone_d_impression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Julien Rapillard</cp:lastModifiedBy>
  <cp:lastPrinted>2021-12-16T13:27:40Z</cp:lastPrinted>
  <dcterms:created xsi:type="dcterms:W3CDTF">2001-09-28T15:55:01Z</dcterms:created>
  <dcterms:modified xsi:type="dcterms:W3CDTF">2025-04-11T13:26:57Z</dcterms:modified>
</cp:coreProperties>
</file>