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W:\17. Coût de la santé_financement\1. Financement cantonal en matière de santé\Source de données\"/>
    </mc:Choice>
  </mc:AlternateContent>
  <xr:revisionPtr revIDLastSave="0" documentId="13_ncr:1_{5D8C831B-D8BA-4927-836B-80F4584D179C}" xr6:coauthVersionLast="47" xr6:coauthVersionMax="47" xr10:uidLastSave="{00000000-0000-0000-0000-000000000000}"/>
  <bookViews>
    <workbookView xWindow="-28920" yWindow="-120" windowWidth="29040" windowHeight="15720" xr2:uid="{00000000-000D-0000-FFFF-FFFF00000000}"/>
  </bookViews>
  <sheets>
    <sheet name="Sommaire" sheetId="4" r:id="rId1"/>
    <sheet name="Bruttoaufwand" sheetId="2" r:id="rId2"/>
    <sheet name="Gliederung des Aufwands" sheetId="3" r:id="rId3"/>
  </sheets>
  <externalReferences>
    <externalReference r:id="rId4"/>
    <externalReference r:id="rId5"/>
  </externalReferences>
  <definedNames>
    <definedName name="p._1_SUISSES_ET_ÉTRANGERS">[1]dat_pres!$A$3</definedName>
    <definedName name="p._2_SUISSES">[1]dat_pres!$A$80</definedName>
    <definedName name="p._3_ÉTRANGERS">[1]dat_pres!$A$157</definedName>
    <definedName name="p._4_MOUVEMENT_NATUREL_DES_ETRANGERS">[1]dat_pres!$A$234</definedName>
    <definedName name="p._7_EEE">[1]dat_pres!$A$234</definedName>
    <definedName name="p._7_ÉTRANGERS">[1]dat_pres!$A$157</definedName>
    <definedName name="p._7_POPULATION_ACTIVE_DISPONIBLE">[2]dat_pres!$A$309</definedName>
    <definedName name="p._7_SUISSES">[1]dat_pres!$A$80</definedName>
    <definedName name="p._9_TAUX_D_ACTIVITÉ__EN_0_0">[1]dat_pres!$A$386</definedName>
    <definedName name="p.11_IM._ÉTRANGERS_TOTAL">[1]dat_pres!$A$461</definedName>
    <definedName name="p.12_IM._ÉTRANGERS_EEE">[1]dat_pres!$A$537</definedName>
    <definedName name="p.13_IM._ÉTRANGERS_HORS_EEE">[1]dat_pres!$A$613</definedName>
    <definedName name="p.14_MIGR.ÉTRANGERS">[1]dat_pres!$A$689</definedName>
    <definedName name="p.15_MIGR.ÉTRANGERS_EEE">[1]dat_pres!$A$764</definedName>
    <definedName name="p.16_MIGR._ÉTRANGERS_HORS_EEE">[1]dat_pres!$A$839</definedName>
    <definedName name="p.17_INDICATEURS_DÉMOGRAPHIQUES">[1]dat_pres!$A$914</definedName>
    <definedName name="p.18_POPULATION_AU_31.12__PAR_GROUPE_D_ÂGES__SUISSES_ET_ÉTRANGERS__HOMMES_ET_FEMMES">[1]dat_pres!$A$991</definedName>
    <definedName name="p.19_POPULATION_AU_31.12__PAR_GROUPE_D_ÂGES__SUISSES_ET_ÉTRANGERS__HOMMES">[1]dat_pres!$A$1067</definedName>
    <definedName name="p.20_POPULATION_AU_31.12__PAR_GROUPE_D_ÂGES__SUISSES_ET_ÉTRANGERS__FEMMES">[1]dat_pres!$A$1142</definedName>
    <definedName name="p.21_POPULATION_AU_31.12__PAR_GROUPE_D_ÂGES__SUISSES__HOMMES_ET_FEMMES">[1]dat_pres!$A$1217</definedName>
    <definedName name="p.22_POPULATION_AU_31.12__PAR_GROUPE_D_ÂGES__SUISSES__HOMMES">[1]dat_pres!$A$1293</definedName>
    <definedName name="p.24_POPULATION_AU_31.12__PAR_GROUPE_D_ÂGES__ÉTRANGERS__HOMMES_ET_FEMMES">[1]dat_pres!$A$1443</definedName>
    <definedName name="p.25_POPULATION_AU_31.12__PAR_GROUPE_D_ÂGES__ÉTRANGERS__HOMMES">[1]dat_pres!$A$1519</definedName>
    <definedName name="p.26_POPULATION_AU_31.12__PAR_GROUPE_D_ÂGES__ÉTRANGERS__FEMMES">[1]dat_pres!$A$1594</definedName>
    <definedName name="p.27_POPULATION_AU_31.12__PAR_GROUPE_D_ÂGES__ÉTRANGERS_DE_L_EEE__HOMMES_ETFEMMES">[1]dat_pres!$A$1669</definedName>
    <definedName name="p.28_POPULATION_AU_31.12__PAR_GROUPE_D_ÂGES__ÉTRANGERS_DE_L_EEE__HOMMES">[1]dat_pres!$A$1744</definedName>
    <definedName name="p.29_POPULATION_AU_31.12__PAR_GROUPE_D_ÂGES__ÉTRANGERS_DE_L_EEE__FEMMES">[1]dat_pres!$A$1819</definedName>
    <definedName name="p.30_POPULATION_AU_31.12__PAR_GROUPE_D_ÂGES__ÉTRANGERS_HORS_EEE__HOMMES_ET_FEMMES">[1]dat_pres!$A$1894</definedName>
    <definedName name="p.31_POPULATION_AU_31.12__PAR_GROUPE_D_ÂGES__ÉTRANGERS_HORS_EEE__HOMMES">[1]dat_pres!$A$1969</definedName>
    <definedName name="p.32_POPULATION_AU_31.12__PAR_GROUPE_D_ÂGES__ÉTRANGERS_HORS_EEE__FEMMES">[1]dat_pres!$A$2044</definedName>
    <definedName name="p.7_SUISSES_ET_ÉTRANGERS">[1]dat_pres!$A$3</definedName>
    <definedName name="_xlnm.Print_Area" localSheetId="1">Bruttoaufwand!$A$1:$L$24</definedName>
    <definedName name="_xlnm.Print_Area" localSheetId="2">'Gliederung des Aufwands'!$A$1:$L$55</definedName>
    <definedName name="_xlnm.Print_Area" localSheetId="0">Sommaire!$B$2:$F$16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3" i="3" l="1"/>
  <c r="L45" i="3" s="1"/>
  <c r="K43" i="3"/>
  <c r="K45" i="3" s="1"/>
  <c r="L31" i="3"/>
  <c r="L30" i="3"/>
  <c r="L37" i="3" s="1"/>
  <c r="K30" i="3"/>
  <c r="K37" i="3" s="1"/>
  <c r="L26" i="3"/>
  <c r="K26" i="3"/>
  <c r="L23" i="3"/>
  <c r="T7" i="2"/>
  <c r="S7" i="2"/>
  <c r="R7" i="2" l="1"/>
  <c r="Q7" i="2"/>
  <c r="P7" i="2"/>
</calcChain>
</file>

<file path=xl/sharedStrings.xml><?xml version="1.0" encoding="utf-8"?>
<sst xmlns="http://schemas.openxmlformats.org/spreadsheetml/2006/main" count="76" uniqueCount="64">
  <si>
    <r>
      <rPr>
        <sz val="9"/>
        <rFont val="Symbol"/>
        <family val="1"/>
        <charset val="2"/>
      </rPr>
      <t>ã</t>
    </r>
    <r>
      <rPr>
        <sz val="9"/>
        <rFont val="Verdana"/>
        <family val="2"/>
      </rPr>
      <t xml:space="preserve"> WGO</t>
    </r>
  </si>
  <si>
    <t>6) 2012 trat im Zuge der KVG-Reform die neue Krankenhausfinanzierung in Kraft. Wenngleich die Finanzierung der Investitionen seitdem zwischen dem Kanton und den Versicherern geteilt wird, muss der Kanton aufgrund der landesweit freien Spitalwahl darüber hinaus die Hospitalisierungen der Walliser in den Spitälern des Kantons und ausserhalb finanzieren. Diese Reform hat daher die Kosten der kantonalen Finanzaufwendungen um rund 21 Mio. CHF (inkl. der Volumen- und Tarifauswirkungen) erhöht.</t>
  </si>
  <si>
    <t>4) Nach Inkrafttreten der Neugestaltung des Finanzausgleichs und der Aufgabenteilung zwischen Bund und Kantonen (NFA) in 2008, hat der Bund die Subventionierung von Organisationen häuslicher Pflege und Tagesstätten eingestellt. Seit dem übernahm der Kanton die Finanzaufwendungen des Bundes, was Zusatzausgaben von rund 7 Millionen CHF ausmacht.</t>
  </si>
  <si>
    <t>3) Seit 2004 und nach der Gründung des Gesundheitsnetzes Wallis (GNW) wurde die kommunale Krankenhausfinanzierung vollständig vom Kanton übernommen. Dabei handelt es sich um eine Lastenverschiebung der Gemeinden an den Kanton von etwas mehr als 30 Mio. für den Spitälerbetrieb und um mehr als 2 Mio. CHF für Investitionen.</t>
  </si>
  <si>
    <t>2) Zwischen 1991 und 2011 übernahm der Kanton die Verbindlichkeiten der Walliser Spitäler, was sich auf die Investitionskosten der DGW mit durchschnittlich 10 bis 15 Millionen CHF pro Jahr auswirkte.</t>
  </si>
  <si>
    <t>1) Gemäss der Jahresabschlüsse.</t>
  </si>
  <si>
    <t>Total</t>
  </si>
  <si>
    <t>Investition</t>
  </si>
  <si>
    <t>Betriebskosten</t>
  </si>
  <si>
    <t>Aufwendungen</t>
  </si>
  <si>
    <t xml:space="preserve">Sonstige Investitionen </t>
  </si>
  <si>
    <t>Investitionen für Pflegeeinrichtungen</t>
  </si>
  <si>
    <t>Investitionen für Spitäler</t>
  </si>
  <si>
    <t>Bruttoausgaben für Investitionen</t>
  </si>
  <si>
    <t>Sonstige Subventionen</t>
  </si>
  <si>
    <t>Beiträge für die CLASS, GDK und andere</t>
  </si>
  <si>
    <t>Infomed</t>
  </si>
  <si>
    <t>Abteilung für Infektionskrankheit</t>
  </si>
  <si>
    <t>Walliser Gesundheitsobservatorium</t>
  </si>
  <si>
    <t xml:space="preserve">Übertragene Aufgaben des Kantons </t>
  </si>
  <si>
    <t>DGW-Betriebskosten</t>
  </si>
  <si>
    <t xml:space="preserve">Schulgesundheit </t>
  </si>
  <si>
    <t>Gesundheitsförderung Wallis (Stempelabgabe)</t>
  </si>
  <si>
    <t>SIPE-Zentren</t>
  </si>
  <si>
    <t>Sucht, Wallis</t>
  </si>
  <si>
    <t>Prävention</t>
  </si>
  <si>
    <t>Medizinische Soforthilfe und Notdienste</t>
  </si>
  <si>
    <t>Pflegeeinrichtungen</t>
  </si>
  <si>
    <t>Finanzierung der Langzeitpflege</t>
  </si>
  <si>
    <t>Individuelle Prämienverbilligung KGV</t>
  </si>
  <si>
    <t>Privatkliniken</t>
  </si>
  <si>
    <t>Spital Riviera-Chablais</t>
  </si>
  <si>
    <t>Ausserkantonale Hospitalisierungen</t>
  </si>
  <si>
    <t>Spital Wallis</t>
  </si>
  <si>
    <t>Kostenübernahme Hospitalisierung</t>
  </si>
  <si>
    <t xml:space="preserve">Übersicht der Arbeitsmappe </t>
  </si>
  <si>
    <t>Nr</t>
  </si>
  <si>
    <t>Beschreibung</t>
  </si>
  <si>
    <t>Link</t>
  </si>
  <si>
    <t>Name der Tabelle</t>
  </si>
  <si>
    <t>- Quelle: Dienststelle für Gesundheitswesen (DGW) des Kantons Wallis</t>
  </si>
  <si>
    <t>Bruttoaufwand der Dienstelle für Gesundheitswesen (DGW), Wallis, seit 1990 (in Mio. CHF)</t>
  </si>
  <si>
    <r>
      <t>Betrieblicher Aufwand und Bruttogesamtaufwand</t>
    </r>
    <r>
      <rPr>
        <b/>
        <vertAlign val="superscript"/>
        <sz val="10"/>
        <rFont val="Verdana"/>
        <family val="2"/>
      </rPr>
      <t>1)</t>
    </r>
    <r>
      <rPr>
        <b/>
        <sz val="10"/>
        <rFont val="Verdana"/>
        <family val="2"/>
      </rPr>
      <t xml:space="preserve"> </t>
    </r>
    <r>
      <rPr>
        <b/>
        <sz val="12"/>
        <rFont val="Verdana"/>
        <family val="2"/>
      </rPr>
      <t>der Investionen der DGW, Wallis, seit 2014 (in Mio. CHF)</t>
    </r>
  </si>
  <si>
    <t>7) 2015 trat das Gesetz über die Langzeitpflege in Kraft. Die APH sind nun finanzierzt in Höhe von 30% durch die Gemeinden (keine Beteiligung zuvor). Eine Kostenbeteiligung der Versicherten wurde auch eingeführt. Die Finanzierung fur die APH von dem Kanton hat von 62.5% bis 70% und von 63% bis 70% fur die Tageszentren aufgestockt. In Bezug auf der Finanzierung der Langzeitpflege gibt es eine Verringerung der kantonalen Finanzierung von rund 20 Millionen (inkl. Volumeneffekt). Die individuellen Prämienverbilligungen wurden auch von rund 23 Millionen verringert.</t>
  </si>
  <si>
    <t>5) 2011 trat der Dringlichkeitserlass zur Finanzierung der Langzeitpflege in Kraft. Somit wurde die Finanzierung der Pflege in Institutionen und Gesundheitszentren gemäss Bundesgesetz angepasst, wobei die Kostenbeteiligung des Kantons an der Finanzierung dieser Institutionen um rund 19 Millionen CHF gestiegen ist.</t>
  </si>
  <si>
    <t>Sozialmedizinische Zentren</t>
  </si>
  <si>
    <t>Betrieblicher Aufwand (in CHF)</t>
  </si>
  <si>
    <t>Bruttogesamtaufwand der Investitionen</t>
  </si>
  <si>
    <t>Total des DGW-Aufwands</t>
  </si>
  <si>
    <t>Total des Betriebsaufwands</t>
  </si>
  <si>
    <t>Bruttoaufwand</t>
  </si>
  <si>
    <t>Gliederung des Aufwands</t>
  </si>
  <si>
    <r>
      <t>Betrieblicher Aufwand und Bruttogesamtaufwand der Investionen der DGW, Wallis, seit 2014 (in Mio. CHF</t>
    </r>
    <r>
      <rPr>
        <sz val="12"/>
        <rFont val="Verdana"/>
        <family val="2"/>
      </rPr>
      <t>)</t>
    </r>
  </si>
  <si>
    <t>Kantonale Gesundheitsfinanzierung</t>
  </si>
  <si>
    <t>Quelle(n): DGW</t>
  </si>
  <si>
    <t>Bemerkung(en):</t>
  </si>
  <si>
    <t>PSV COVID</t>
  </si>
  <si>
    <t>8) Im Jahr 2020 wurde gemäss Beschluss des Staatsrats vom 3. Februar 2021 eine ausserordentliche finanzielle Unterstützung von rund 64 Mio. festgelegt. Diese soll einen Teil der Verluste von Spitälern, Kliniken, Pflegeheimen und anderen Gesundheitseinrichtungen ausgleichen, welche aufgrund der Gesundheitskrise im Zusammenhang mit COVID-19 entstanden sind.</t>
  </si>
  <si>
    <t>Verschiedenes COVID</t>
  </si>
  <si>
    <t>Gutscheine für Personal im Pflegebereich</t>
  </si>
  <si>
    <t>Gesundheitsbilanz von Migranten</t>
  </si>
  <si>
    <t>Letzte Aktualisierung: 16.04.2025</t>
  </si>
  <si>
    <r>
      <rPr>
        <sz val="8"/>
        <rFont val="Symbol"/>
        <family val="1"/>
        <charset val="2"/>
      </rPr>
      <t>ã</t>
    </r>
    <r>
      <rPr>
        <sz val="8"/>
        <rFont val="Verdana"/>
        <family val="2"/>
      </rPr>
      <t xml:space="preserve"> WGO 2025</t>
    </r>
  </si>
  <si>
    <t>9) Im Rahmen der Initiative für eine starke Pflege hat der Staatsrat unter anderem eine Verbesserung der Mittelzuweisungen an das HVS sowie die Einführung eines Gesamtarbeitsvertrags für die Langzeitpflege (APH und Spitex) vorgesehen. Diese Massnahmen wirken sich auf die Rechnung der Dienststelle für Gesundheitswesen mit 15 Millionen im Jahr 2024 und 8 Millionen im Jahr 2023 aus.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</si>
</sst>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_ ;_ * \-#,##0.0_ ;_ * &quot;-&quot;??_ ;_ @_ "/>
    <numFmt numFmtId="166" formatCode="0.0"/>
  </numFmts>
  <fonts count="25">
    <font>
      <sz val="11"/>
      <color theme="1"/>
      <name val="Calibri"/>
      <family val="2"/>
      <scheme val="minor"/>
    </font>
    <font>
      <sz val="11"/>
      <color theme="1"/>
      <name val="Calibri"/>
      <family val="2"/>
      <scheme val="minor"/>
    </font>
    <font>
      <sz val="10"/>
      <color theme="1"/>
      <name val="Arial Narrow"/>
      <family val="2"/>
    </font>
    <font>
      <sz val="9"/>
      <color theme="1"/>
      <name val="Arial Narrow"/>
      <family val="2"/>
    </font>
    <font>
      <sz val="9"/>
      <name val="Arial Narrow"/>
      <family val="2"/>
    </font>
    <font>
      <sz val="10"/>
      <name val="Arial"/>
      <family val="2"/>
    </font>
    <font>
      <sz val="9"/>
      <name val="Verdana"/>
      <family val="2"/>
    </font>
    <font>
      <sz val="9"/>
      <name val="Symbol"/>
      <family val="1"/>
      <charset val="2"/>
    </font>
    <font>
      <sz val="9"/>
      <color theme="1"/>
      <name val="Verdana"/>
      <family val="2"/>
    </font>
    <font>
      <b/>
      <sz val="10"/>
      <name val="Verdana"/>
      <family val="2"/>
    </font>
    <font>
      <sz val="10"/>
      <name val="Verdana"/>
      <family val="2"/>
    </font>
    <font>
      <b/>
      <sz val="10"/>
      <color theme="1"/>
      <name val="Arial Narrow"/>
      <family val="2"/>
    </font>
    <font>
      <b/>
      <sz val="12"/>
      <color theme="1"/>
      <name val="Verdana"/>
      <family val="2"/>
    </font>
    <font>
      <sz val="10"/>
      <name val="Arial Narrow"/>
      <family val="2"/>
    </font>
    <font>
      <b/>
      <sz val="10"/>
      <color theme="0"/>
      <name val="Arial Narrow"/>
      <family val="2"/>
    </font>
    <font>
      <b/>
      <sz val="10"/>
      <name val="Arial Narrow"/>
      <family val="2"/>
    </font>
    <font>
      <b/>
      <sz val="12"/>
      <name val="Verdana"/>
      <family val="2"/>
    </font>
    <font>
      <b/>
      <vertAlign val="superscript"/>
      <sz val="10"/>
      <name val="Verdana"/>
      <family val="2"/>
    </font>
    <font>
      <b/>
      <sz val="12"/>
      <color indexed="8"/>
      <name val="Verdana"/>
      <family val="2"/>
    </font>
    <font>
      <i/>
      <sz val="10"/>
      <name val="Verdana"/>
      <family val="2"/>
    </font>
    <font>
      <u/>
      <sz val="10"/>
      <color indexed="12"/>
      <name val="Arial"/>
      <family val="2"/>
    </font>
    <font>
      <sz val="8"/>
      <name val="Verdana"/>
      <family val="2"/>
    </font>
    <font>
      <sz val="8"/>
      <name val="Symbol"/>
      <family val="1"/>
      <charset val="2"/>
    </font>
    <font>
      <sz val="12"/>
      <name val="Verdana"/>
      <family val="2"/>
    </font>
    <font>
      <sz val="8"/>
      <name val="Verdana"/>
      <family val="1"/>
      <charset val="2"/>
    </font>
  </fonts>
  <fills count="8">
    <fill>
      <patternFill patternType="none"/>
    </fill>
    <fill>
      <patternFill patternType="gray125"/>
    </fill>
    <fill>
      <patternFill patternType="solid">
        <fgColor theme="0" tint="-4.9989318521683403E-2"/>
        <bgColor indexed="64"/>
      </patternFill>
    </fill>
    <fill>
      <patternFill patternType="solid">
        <fgColor rgb="FFD8D8D8"/>
        <bgColor indexed="64"/>
      </patternFill>
    </fill>
    <fill>
      <patternFill patternType="solid">
        <fgColor rgb="FFFFFFFF"/>
        <bgColor indexed="64"/>
      </patternFill>
    </fill>
    <fill>
      <patternFill patternType="solid">
        <fgColor indexed="9"/>
        <bgColor indexed="9"/>
      </patternFill>
    </fill>
    <fill>
      <patternFill patternType="solid">
        <fgColor theme="0" tint="-0.14996795556505021"/>
        <bgColor indexed="64"/>
      </patternFill>
    </fill>
    <fill>
      <patternFill patternType="solid">
        <fgColor theme="0"/>
        <bgColor indexed="64"/>
      </patternFill>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8">
    <xf numFmtId="0" fontId="0" fillId="0" borderId="0"/>
    <xf numFmtId="0" fontId="1" fillId="0" borderId="0"/>
    <xf numFmtId="0" fontId="5" fillId="0" borderId="0"/>
    <xf numFmtId="0" fontId="5" fillId="0" borderId="0"/>
    <xf numFmtId="164" fontId="1" fillId="0" borderId="0" applyFont="0" applyFill="0" applyBorder="0" applyAlignment="0" applyProtection="0"/>
    <xf numFmtId="0" fontId="5" fillId="0" borderId="0"/>
    <xf numFmtId="0" fontId="5" fillId="0" borderId="0"/>
    <xf numFmtId="0" fontId="20" fillId="0" borderId="0" applyNumberFormat="0" applyFill="0" applyBorder="0" applyAlignment="0" applyProtection="0">
      <alignment vertical="top"/>
      <protection locked="0"/>
    </xf>
  </cellStyleXfs>
  <cellXfs count="10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1" applyFont="1" applyAlignment="1">
      <alignment vertical="center"/>
    </xf>
    <xf numFmtId="0" fontId="4" fillId="0" borderId="0" xfId="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Fill="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2"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10" fillId="0" borderId="2" xfId="0" applyNumberFormat="1" applyFont="1" applyBorder="1" applyAlignment="1">
      <alignment horizontal="center" vertical="center"/>
    </xf>
    <xf numFmtId="0" fontId="9" fillId="3" borderId="3" xfId="3"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vertical="center"/>
    </xf>
    <xf numFmtId="0" fontId="2" fillId="0" borderId="0" xfId="0" applyFont="1"/>
    <xf numFmtId="0" fontId="6" fillId="0" borderId="0" xfId="5" applyFont="1" applyAlignment="1">
      <alignment horizontal="left" vertical="center"/>
    </xf>
    <xf numFmtId="0" fontId="8" fillId="0" borderId="0" xfId="0" applyFont="1" applyAlignment="1">
      <alignment horizontal="left" vertical="center" wrapText="1"/>
    </xf>
    <xf numFmtId="0" fontId="13" fillId="0" borderId="0" xfId="1" applyFont="1" applyAlignment="1">
      <alignment vertical="center"/>
    </xf>
    <xf numFmtId="0" fontId="2" fillId="0" borderId="0" xfId="0" applyFont="1" applyFill="1"/>
    <xf numFmtId="3" fontId="14" fillId="0" borderId="0" xfId="0" applyNumberFormat="1" applyFont="1" applyFill="1" applyBorder="1" applyAlignment="1">
      <alignment vertical="center"/>
    </xf>
    <xf numFmtId="165" fontId="2" fillId="0" borderId="0" xfId="4" applyNumberFormat="1" applyFont="1" applyFill="1" applyBorder="1"/>
    <xf numFmtId="3" fontId="9" fillId="2" borderId="4" xfId="0" applyNumberFormat="1" applyFont="1" applyFill="1" applyBorder="1" applyAlignment="1">
      <alignment horizontal="right" vertical="center"/>
    </xf>
    <xf numFmtId="0" fontId="9" fillId="2" borderId="4" xfId="3" applyFont="1" applyFill="1" applyBorder="1" applyAlignment="1">
      <alignment horizontal="left" vertical="center" wrapText="1" indent="1"/>
    </xf>
    <xf numFmtId="0" fontId="2" fillId="0" borderId="0" xfId="0" applyFont="1" applyBorder="1"/>
    <xf numFmtId="3" fontId="10" fillId="4" borderId="2" xfId="0" applyNumberFormat="1" applyFont="1" applyFill="1" applyBorder="1" applyAlignment="1">
      <alignment horizontal="right" vertical="center"/>
    </xf>
    <xf numFmtId="0" fontId="13" fillId="0" borderId="0" xfId="0" applyFont="1"/>
    <xf numFmtId="3" fontId="10" fillId="4" borderId="6" xfId="0" applyNumberFormat="1" applyFont="1" applyFill="1" applyBorder="1" applyAlignment="1">
      <alignment horizontal="right" vertical="center"/>
    </xf>
    <xf numFmtId="0" fontId="10" fillId="0" borderId="2" xfId="3" applyFont="1" applyFill="1" applyBorder="1" applyAlignment="1">
      <alignment horizontal="left" vertical="center" wrapText="1" indent="1"/>
    </xf>
    <xf numFmtId="3" fontId="10" fillId="4" borderId="7" xfId="0" applyNumberFormat="1" applyFont="1" applyFill="1" applyBorder="1" applyAlignment="1">
      <alignment horizontal="right" vertical="center"/>
    </xf>
    <xf numFmtId="0" fontId="9" fillId="3" borderId="4"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0" fillId="0" borderId="0" xfId="6" applyFont="1"/>
    <xf numFmtId="0" fontId="18" fillId="5" borderId="0" xfId="1" applyFont="1" applyFill="1" applyBorder="1" applyAlignment="1">
      <alignment vertical="center"/>
    </xf>
    <xf numFmtId="0" fontId="19" fillId="0" borderId="0" xfId="6" applyFont="1"/>
    <xf numFmtId="0" fontId="10" fillId="6" borderId="4" xfId="6" applyFont="1" applyFill="1" applyBorder="1" applyAlignment="1">
      <alignment horizontal="center" vertical="center"/>
    </xf>
    <xf numFmtId="0" fontId="10" fillId="0" borderId="2" xfId="6" applyFont="1" applyBorder="1" applyAlignment="1">
      <alignment horizontal="center" vertical="center" wrapText="1"/>
    </xf>
    <xf numFmtId="0" fontId="20" fillId="0" borderId="2" xfId="7" applyFill="1" applyBorder="1" applyAlignment="1" applyProtection="1">
      <alignment horizontal="center" vertical="center"/>
    </xf>
    <xf numFmtId="0" fontId="10" fillId="0" borderId="0" xfId="6" applyFont="1" applyAlignment="1">
      <alignment vertical="center"/>
    </xf>
    <xf numFmtId="0" fontId="10" fillId="0" borderId="1" xfId="6" applyFont="1" applyBorder="1" applyAlignment="1">
      <alignment horizontal="center" vertical="center" wrapText="1"/>
    </xf>
    <xf numFmtId="0" fontId="20" fillId="0" borderId="1" xfId="7" applyFill="1" applyBorder="1" applyAlignment="1" applyProtection="1">
      <alignment horizontal="center" vertical="center"/>
    </xf>
    <xf numFmtId="0" fontId="10" fillId="0" borderId="8" xfId="6" applyFont="1" applyBorder="1"/>
    <xf numFmtId="0" fontId="10" fillId="0" borderId="9" xfId="6" applyFont="1" applyBorder="1"/>
    <xf numFmtId="0" fontId="10" fillId="0" borderId="10" xfId="6" applyFont="1" applyBorder="1"/>
    <xf numFmtId="0" fontId="10" fillId="0" borderId="13" xfId="6" quotePrefix="1" applyFont="1" applyBorder="1" applyAlignment="1">
      <alignment horizontal="left" indent="1"/>
    </xf>
    <xf numFmtId="0" fontId="10" fillId="0" borderId="14" xfId="6" applyFont="1" applyBorder="1"/>
    <xf numFmtId="0" fontId="10" fillId="0" borderId="15" xfId="6" applyFont="1" applyBorder="1"/>
    <xf numFmtId="0" fontId="10" fillId="0" borderId="9" xfId="6" quotePrefix="1" applyFont="1" applyBorder="1" applyAlignment="1">
      <alignment horizontal="left" indent="1"/>
    </xf>
    <xf numFmtId="0" fontId="10" fillId="0" borderId="9" xfId="6" applyFont="1" applyBorder="1" applyAlignment="1">
      <alignment vertical="center"/>
    </xf>
    <xf numFmtId="0" fontId="21" fillId="0" borderId="0" xfId="6" applyFont="1" applyAlignment="1">
      <alignment horizontal="right"/>
    </xf>
    <xf numFmtId="0" fontId="10" fillId="0" borderId="6" xfId="0" applyNumberFormat="1" applyFont="1" applyBorder="1" applyAlignment="1">
      <alignment horizontal="center" vertical="center"/>
    </xf>
    <xf numFmtId="0" fontId="9" fillId="2" borderId="4" xfId="3" applyFont="1" applyFill="1" applyBorder="1" applyAlignment="1">
      <alignment horizontal="center" vertical="center" wrapText="1"/>
    </xf>
    <xf numFmtId="3" fontId="9" fillId="4" borderId="5" xfId="0" applyNumberFormat="1" applyFont="1" applyFill="1" applyBorder="1" applyAlignment="1">
      <alignment horizontal="right" vertical="center"/>
    </xf>
    <xf numFmtId="0" fontId="10" fillId="0" borderId="6" xfId="3" applyFont="1" applyFill="1" applyBorder="1" applyAlignment="1">
      <alignment horizontal="left" vertical="center" wrapText="1" indent="1"/>
    </xf>
    <xf numFmtId="3" fontId="9" fillId="4" borderId="4" xfId="0" applyNumberFormat="1" applyFont="1" applyFill="1" applyBorder="1" applyAlignment="1">
      <alignment horizontal="right" vertical="center"/>
    </xf>
    <xf numFmtId="0" fontId="9" fillId="2" borderId="4" xfId="3" applyFont="1" applyFill="1" applyBorder="1" applyAlignment="1">
      <alignment vertical="center" wrapText="1"/>
    </xf>
    <xf numFmtId="0" fontId="2" fillId="7" borderId="0" xfId="0" applyFont="1" applyFill="1"/>
    <xf numFmtId="0" fontId="9" fillId="7" borderId="4" xfId="3" applyFont="1" applyFill="1" applyBorder="1" applyAlignment="1">
      <alignment vertical="center" wrapText="1"/>
    </xf>
    <xf numFmtId="0" fontId="9" fillId="0" borderId="5" xfId="3" applyFont="1" applyFill="1" applyBorder="1" applyAlignment="1">
      <alignment horizontal="left" vertical="center" wrapText="1"/>
    </xf>
    <xf numFmtId="0" fontId="9" fillId="0" borderId="5" xfId="3" applyFont="1" applyFill="1" applyBorder="1" applyAlignment="1">
      <alignment vertical="center" wrapText="1"/>
    </xf>
    <xf numFmtId="0" fontId="9" fillId="0" borderId="4" xfId="3" applyFont="1" applyFill="1" applyBorder="1" applyAlignment="1">
      <alignment horizontal="left" vertical="center" wrapText="1"/>
    </xf>
    <xf numFmtId="0" fontId="9" fillId="2" borderId="4" xfId="3" applyFont="1" applyFill="1" applyBorder="1" applyAlignment="1">
      <alignment horizontal="left" vertical="center" wrapText="1"/>
    </xf>
    <xf numFmtId="0" fontId="9" fillId="7" borderId="4" xfId="3" applyFont="1" applyFill="1" applyBorder="1" applyAlignment="1">
      <alignment horizontal="left" vertical="center" wrapText="1" indent="1"/>
    </xf>
    <xf numFmtId="3" fontId="9" fillId="7" borderId="4" xfId="0" applyNumberFormat="1" applyFont="1" applyFill="1" applyBorder="1" applyAlignment="1">
      <alignment horizontal="right" vertical="center"/>
    </xf>
    <xf numFmtId="0" fontId="16" fillId="5" borderId="0" xfId="1" applyFont="1" applyFill="1" applyBorder="1" applyAlignment="1">
      <alignment vertical="center"/>
    </xf>
    <xf numFmtId="0" fontId="9" fillId="0" borderId="3" xfId="3" applyFont="1" applyFill="1" applyBorder="1" applyAlignment="1">
      <alignment horizontal="left" vertical="center" wrapText="1"/>
    </xf>
    <xf numFmtId="3" fontId="9" fillId="4" borderId="3" xfId="0" applyNumberFormat="1" applyFont="1" applyFill="1" applyBorder="1" applyAlignment="1">
      <alignment horizontal="right" vertical="center"/>
    </xf>
    <xf numFmtId="166" fontId="10" fillId="0" borderId="6" xfId="0" applyNumberFormat="1" applyFont="1" applyBorder="1" applyAlignment="1">
      <alignment horizontal="center" vertical="center"/>
    </xf>
    <xf numFmtId="166" fontId="9" fillId="2" borderId="4" xfId="3" applyNumberFormat="1" applyFont="1" applyFill="1" applyBorder="1" applyAlignment="1">
      <alignment horizontal="center" vertical="center" wrapText="1"/>
    </xf>
    <xf numFmtId="0" fontId="10" fillId="0" borderId="7" xfId="3" applyFont="1" applyFill="1" applyBorder="1" applyAlignment="1">
      <alignment horizontal="left" vertical="center" wrapText="1" indent="1"/>
    </xf>
    <xf numFmtId="0" fontId="8" fillId="0" borderId="0" xfId="0" applyFont="1" applyAlignment="1">
      <alignment horizontal="left" vertical="center" wrapText="1"/>
    </xf>
    <xf numFmtId="0" fontId="9" fillId="0" borderId="0" xfId="3" applyFont="1" applyFill="1" applyBorder="1" applyAlignment="1">
      <alignment horizontal="center" vertical="center" wrapText="1"/>
    </xf>
    <xf numFmtId="0" fontId="2" fillId="0" borderId="0" xfId="0" applyFont="1" applyFill="1" applyAlignment="1">
      <alignment vertical="center"/>
    </xf>
    <xf numFmtId="0" fontId="10" fillId="0" borderId="1" xfId="3" applyFont="1" applyFill="1" applyBorder="1" applyAlignment="1">
      <alignment horizontal="left" vertical="center" wrapText="1" indent="1"/>
    </xf>
    <xf numFmtId="3" fontId="10" fillId="4" borderId="1" xfId="0" applyNumberFormat="1" applyFont="1" applyFill="1" applyBorder="1" applyAlignment="1">
      <alignment horizontal="right" vertical="center"/>
    </xf>
    <xf numFmtId="0" fontId="10" fillId="0" borderId="2" xfId="6" applyFont="1" applyFill="1" applyBorder="1" applyAlignment="1">
      <alignment horizontal="left" vertical="center" wrapText="1" indent="1"/>
    </xf>
    <xf numFmtId="0" fontId="10" fillId="0" borderId="1" xfId="6" applyFont="1" applyFill="1" applyBorder="1" applyAlignment="1">
      <alignment horizontal="left" vertical="center" wrapText="1" indent="1"/>
    </xf>
    <xf numFmtId="0" fontId="10" fillId="0" borderId="2" xfId="6" applyFont="1" applyFill="1" applyBorder="1" applyAlignment="1">
      <alignment horizontal="center" vertical="center" wrapText="1"/>
    </xf>
    <xf numFmtId="0" fontId="10" fillId="0" borderId="1" xfId="6" applyFont="1" applyFill="1" applyBorder="1" applyAlignment="1">
      <alignment horizontal="center" vertical="center" wrapText="1"/>
    </xf>
    <xf numFmtId="166" fontId="10" fillId="0" borderId="5" xfId="0" applyNumberFormat="1" applyFont="1" applyBorder="1" applyAlignment="1">
      <alignment horizontal="center" vertical="center"/>
    </xf>
    <xf numFmtId="3" fontId="9" fillId="0" borderId="5" xfId="0" applyNumberFormat="1" applyFont="1" applyFill="1" applyBorder="1" applyAlignment="1">
      <alignment horizontal="right" vertical="center"/>
    </xf>
    <xf numFmtId="3" fontId="9" fillId="0" borderId="7" xfId="0" applyNumberFormat="1" applyFont="1" applyFill="1" applyBorder="1" applyAlignment="1">
      <alignment horizontal="right" vertical="center"/>
    </xf>
    <xf numFmtId="3" fontId="9" fillId="4" borderId="2" xfId="0" applyNumberFormat="1" applyFont="1" applyFill="1" applyBorder="1" applyAlignment="1">
      <alignment horizontal="right" vertical="center"/>
    </xf>
    <xf numFmtId="3" fontId="10" fillId="4" borderId="5" xfId="0" applyNumberFormat="1" applyFont="1" applyFill="1" applyBorder="1" applyAlignment="1">
      <alignment horizontal="right" vertical="center"/>
    </xf>
    <xf numFmtId="3" fontId="9" fillId="0" borderId="5" xfId="0" applyNumberFormat="1" applyFont="1" applyBorder="1" applyAlignment="1">
      <alignment horizontal="right" vertical="center"/>
    </xf>
    <xf numFmtId="3" fontId="9" fillId="0" borderId="7" xfId="0" applyNumberFormat="1" applyFont="1" applyBorder="1" applyAlignment="1">
      <alignment horizontal="right" vertical="center"/>
    </xf>
    <xf numFmtId="0" fontId="24" fillId="0" borderId="0" xfId="6" applyFont="1" applyFill="1" applyAlignment="1">
      <alignment horizontal="right" vertical="center"/>
    </xf>
    <xf numFmtId="0" fontId="10" fillId="0" borderId="11" xfId="6" quotePrefix="1" applyFont="1" applyBorder="1" applyAlignment="1">
      <alignment horizontal="left" vertical="center" wrapText="1"/>
    </xf>
    <xf numFmtId="0" fontId="10" fillId="0" borderId="0" xfId="6" quotePrefix="1" applyFont="1" applyBorder="1" applyAlignment="1">
      <alignment horizontal="left" vertical="center" wrapText="1"/>
    </xf>
    <xf numFmtId="0" fontId="10" fillId="0" borderId="12" xfId="6" quotePrefix="1" applyFont="1" applyBorder="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Fill="1" applyBorder="1" applyAlignment="1">
      <alignment horizontal="left" vertical="center" wrapText="1"/>
    </xf>
    <xf numFmtId="0" fontId="6" fillId="0" borderId="0" xfId="0" applyFont="1" applyAlignment="1">
      <alignment horizontal="left" vertical="center" wrapText="1"/>
    </xf>
    <xf numFmtId="0" fontId="6" fillId="0" borderId="0" xfId="2" applyFont="1" applyAlignment="1">
      <alignment horizontal="left" vertical="center"/>
    </xf>
    <xf numFmtId="0" fontId="6" fillId="0" borderId="0" xfId="0" applyFont="1" applyAlignment="1">
      <alignment horizontal="left" vertical="top" wrapText="1"/>
    </xf>
  </cellXfs>
  <cellStyles count="8">
    <cellStyle name="Lien hypertexte" xfId="7" builtinId="8"/>
    <cellStyle name="Milliers 2" xfId="4" xr:uid="{00000000-0005-0000-0000-000001000000}"/>
    <cellStyle name="Normal" xfId="0" builtinId="0"/>
    <cellStyle name="Normal 2" xfId="1" xr:uid="{00000000-0005-0000-0000-000003000000}"/>
    <cellStyle name="Normal 2 2" xfId="5" xr:uid="{00000000-0005-0000-0000-000004000000}"/>
    <cellStyle name="Normal 4" xfId="6" xr:uid="{00000000-0005-0000-0000-000005000000}"/>
    <cellStyle name="Normal 8" xfId="2" xr:uid="{00000000-0005-0000-0000-000006000000}"/>
    <cellStyle name="Normal_scénarios-sexe-age" xfId="3"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4</xdr:col>
      <xdr:colOff>676275</xdr:colOff>
      <xdr:row>1</xdr:row>
      <xdr:rowOff>76200</xdr:rowOff>
    </xdr:from>
    <xdr:to>
      <xdr:col>4</xdr:col>
      <xdr:colOff>1981200</xdr:colOff>
      <xdr:row>3</xdr:row>
      <xdr:rowOff>142875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6575" y="20002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1409700</xdr:colOff>
      <xdr:row>58</xdr:row>
      <xdr:rowOff>114300</xdr:rowOff>
    </xdr:from>
    <xdr:ext cx="184731" cy="264560"/>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762000" y="1173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5_ges\COU\14-11.1%20Compte%20satellite%20de%20la%20sant&#233;\14-11.12%20Donn&#233;es\OFAS%20Ass.-maladie\Datenpool%20Sant&#233;suisse\A00T03_G%20v0709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ENARIO\GRAPH_3\B00T03_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 val="gra_pres"/>
      <sheetName val="presentation"/>
      <sheetName val="presentation_cm"/>
      <sheetName val="pyr 95"/>
    </sheetNames>
    <sheetDataSet>
      <sheetData sheetId="0" refreshError="1">
        <row r="3">
          <cell r="A3" t="str">
            <v>p. 1 SUISSES ET ÉTRANGERS</v>
          </cell>
        </row>
        <row r="80">
          <cell r="A80" t="str">
            <v>p. 2 SUISSES</v>
          </cell>
        </row>
        <row r="157">
          <cell r="A157" t="str">
            <v>p. 3 ÉTRANGERS</v>
          </cell>
        </row>
        <row r="234">
          <cell r="A234" t="str">
            <v>p. 4 MOUVEMENT NATUREL DES ETRANGERS</v>
          </cell>
        </row>
        <row r="386">
          <cell r="A386" t="str">
            <v>p. 9 à p.12 TAUX D'ACTIVITÉ, EN 0/0, total</v>
          </cell>
        </row>
        <row r="461">
          <cell r="A461" t="str">
            <v>p.15 IM. ÉTRANGERS TOTAL</v>
          </cell>
        </row>
        <row r="537">
          <cell r="A537" t="str">
            <v>p.16 IM. ÉTRANGERS EEE</v>
          </cell>
        </row>
        <row r="613">
          <cell r="A613" t="str">
            <v>p.17 IM. ÉTRANGERS HORS EEE</v>
          </cell>
        </row>
        <row r="689">
          <cell r="A689" t="str">
            <v>p.18 MIGR.ÉTRANGERS</v>
          </cell>
        </row>
        <row r="764">
          <cell r="A764" t="str">
            <v>p.19 MIGR.ÉTRANGERS EEE</v>
          </cell>
        </row>
        <row r="839">
          <cell r="A839" t="str">
            <v>p.20 MIGR. ÉTRANGERS HORS EEE</v>
          </cell>
        </row>
        <row r="914">
          <cell r="A914" t="str">
            <v>p.21 INDICATEURS DÉMOGRAPHIQUES</v>
          </cell>
        </row>
        <row r="991">
          <cell r="A991" t="str">
            <v>p.22 POPULATION AU 31.12, PAR GROUPE D'ÂGES, SUISSES ET ÉTRANGERS, HOMMES ET FEMMES</v>
          </cell>
        </row>
        <row r="1067">
          <cell r="A1067" t="str">
            <v>p.23 POPULATION AU 31.12, PAR GROUPE D'ÂGES, SUISSES ET ÉTRANGERS, HOMMES</v>
          </cell>
        </row>
        <row r="1142">
          <cell r="A1142" t="str">
            <v>p.24 POPULATION AU 31.12, PAR GROUPE D'ÂGES, SUISSES ET ÉTRANGERS, FEMMES</v>
          </cell>
        </row>
        <row r="1217">
          <cell r="A1217" t="str">
            <v>p.25 POPULATION AU 31.12, PAR GROUPE D'ÂGES, SUISSES, HOMMES ET FEMMES</v>
          </cell>
        </row>
        <row r="1293">
          <cell r="A1293" t="str">
            <v xml:space="preserve">p.26 POPULATION AU 31.12, PAR GROUPE D'ÂGES, SUISSES, HOMMES </v>
          </cell>
        </row>
        <row r="1443">
          <cell r="A1443" t="str">
            <v xml:space="preserve">p.28 POPULATION AU 31.12, PAR GROUPE D'ÂGES, ÉTRANGERS, HOMMES ET FEMMES </v>
          </cell>
        </row>
        <row r="1519">
          <cell r="A1519" t="str">
            <v xml:space="preserve">p.29 POPULATION AU 31.12, PAR GROUPE D'ÂGES, ÉTRANGERS, HOMMES  </v>
          </cell>
        </row>
        <row r="1594">
          <cell r="A1594" t="str">
            <v xml:space="preserve">p.30 POPULATION AU 31.12, PAR GROUPE D'ÂGES, ÉTRANGERS, FEMMES  </v>
          </cell>
        </row>
        <row r="1669">
          <cell r="A1669" t="str">
            <v xml:space="preserve">p.31 POPULATION AU 31.12, PAR GROUPE D'ÂGES, ÉTRANGERS DE L'EEE, HOMMES ETFEMMES  </v>
          </cell>
        </row>
        <row r="1744">
          <cell r="A1744" t="str">
            <v xml:space="preserve">p.32 POPULATION AU 31.12, PAR GROUPE D'ÂGES, ÉTRANGERS DE L'EEE, HOMMES   </v>
          </cell>
        </row>
        <row r="1819">
          <cell r="A1819" t="str">
            <v xml:space="preserve">p.33 POPULATION AU 31.12, PAR GROUPE D'ÂGES, ÉTRANGERS DE L'EEE, FEMMES   </v>
          </cell>
        </row>
        <row r="1894">
          <cell r="A1894" t="str">
            <v xml:space="preserve">p.34 POPULATION AU 31.12, PAR GROUPE D'ÂGES, ÉTRANGERS HORS EEE, HOMMES ET FEMMES   </v>
          </cell>
        </row>
        <row r="1969">
          <cell r="A1969" t="str">
            <v xml:space="preserve">p.35 POPULATION AU 31.12, PAR GROUPE D'ÂGES, ÉTRANGERS HORS EEE, HOMMES    </v>
          </cell>
        </row>
        <row r="2044">
          <cell r="A2044" t="str">
            <v xml:space="preserve">p.36 POPULATION AU 31.12, PAR GROUPE D'ÂGES, ÉTRANGERS HORS EEE, FEMMES    </v>
          </cell>
        </row>
      </sheetData>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_pres"/>
    </sheetNames>
    <sheetDataSet>
      <sheetData sheetId="0" refreshError="1">
        <row r="309">
          <cell r="A309" t="str">
            <v>p. 8 POPULATION ACTIVE DISPONIBLE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0"/>
  <sheetViews>
    <sheetView showGridLines="0" tabSelected="1" zoomScaleNormal="100" workbookViewId="0"/>
  </sheetViews>
  <sheetFormatPr baseColWidth="10" defaultColWidth="11.42578125" defaultRowHeight="12.75"/>
  <cols>
    <col min="1" max="1" width="1.7109375" style="38" customWidth="1"/>
    <col min="2" max="2" width="6.28515625" style="38" customWidth="1"/>
    <col min="3" max="3" width="74.28515625" style="38" customWidth="1"/>
    <col min="4" max="4" width="10.85546875" style="38" customWidth="1"/>
    <col min="5" max="5" width="30.28515625" style="38" customWidth="1"/>
    <col min="6" max="6" width="2" style="38" customWidth="1"/>
    <col min="7" max="256" width="11.42578125" style="38"/>
    <col min="257" max="257" width="1.7109375" style="38" customWidth="1"/>
    <col min="258" max="258" width="6.28515625" style="38" customWidth="1"/>
    <col min="259" max="259" width="74.28515625" style="38" customWidth="1"/>
    <col min="260" max="260" width="10.85546875" style="38" customWidth="1"/>
    <col min="261" max="261" width="28.140625" style="38" customWidth="1"/>
    <col min="262" max="262" width="2" style="38" customWidth="1"/>
    <col min="263" max="512" width="11.42578125" style="38"/>
    <col min="513" max="513" width="1.7109375" style="38" customWidth="1"/>
    <col min="514" max="514" width="6.28515625" style="38" customWidth="1"/>
    <col min="515" max="515" width="74.28515625" style="38" customWidth="1"/>
    <col min="516" max="516" width="10.85546875" style="38" customWidth="1"/>
    <col min="517" max="517" width="28.140625" style="38" customWidth="1"/>
    <col min="518" max="518" width="2" style="38" customWidth="1"/>
    <col min="519" max="768" width="11.42578125" style="38"/>
    <col min="769" max="769" width="1.7109375" style="38" customWidth="1"/>
    <col min="770" max="770" width="6.28515625" style="38" customWidth="1"/>
    <col min="771" max="771" width="74.28515625" style="38" customWidth="1"/>
    <col min="772" max="772" width="10.85546875" style="38" customWidth="1"/>
    <col min="773" max="773" width="28.140625" style="38" customWidth="1"/>
    <col min="774" max="774" width="2" style="38" customWidth="1"/>
    <col min="775" max="1024" width="11.42578125" style="38"/>
    <col min="1025" max="1025" width="1.7109375" style="38" customWidth="1"/>
    <col min="1026" max="1026" width="6.28515625" style="38" customWidth="1"/>
    <col min="1027" max="1027" width="74.28515625" style="38" customWidth="1"/>
    <col min="1028" max="1028" width="10.85546875" style="38" customWidth="1"/>
    <col min="1029" max="1029" width="28.140625" style="38" customWidth="1"/>
    <col min="1030" max="1030" width="2" style="38" customWidth="1"/>
    <col min="1031" max="1280" width="11.42578125" style="38"/>
    <col min="1281" max="1281" width="1.7109375" style="38" customWidth="1"/>
    <col min="1282" max="1282" width="6.28515625" style="38" customWidth="1"/>
    <col min="1283" max="1283" width="74.28515625" style="38" customWidth="1"/>
    <col min="1284" max="1284" width="10.85546875" style="38" customWidth="1"/>
    <col min="1285" max="1285" width="28.140625" style="38" customWidth="1"/>
    <col min="1286" max="1286" width="2" style="38" customWidth="1"/>
    <col min="1287" max="1536" width="11.42578125" style="38"/>
    <col min="1537" max="1537" width="1.7109375" style="38" customWidth="1"/>
    <col min="1538" max="1538" width="6.28515625" style="38" customWidth="1"/>
    <col min="1539" max="1539" width="74.28515625" style="38" customWidth="1"/>
    <col min="1540" max="1540" width="10.85546875" style="38" customWidth="1"/>
    <col min="1541" max="1541" width="28.140625" style="38" customWidth="1"/>
    <col min="1542" max="1542" width="2" style="38" customWidth="1"/>
    <col min="1543" max="1792" width="11.42578125" style="38"/>
    <col min="1793" max="1793" width="1.7109375" style="38" customWidth="1"/>
    <col min="1794" max="1794" width="6.28515625" style="38" customWidth="1"/>
    <col min="1795" max="1795" width="74.28515625" style="38" customWidth="1"/>
    <col min="1796" max="1796" width="10.85546875" style="38" customWidth="1"/>
    <col min="1797" max="1797" width="28.140625" style="38" customWidth="1"/>
    <col min="1798" max="1798" width="2" style="38" customWidth="1"/>
    <col min="1799" max="2048" width="11.42578125" style="38"/>
    <col min="2049" max="2049" width="1.7109375" style="38" customWidth="1"/>
    <col min="2050" max="2050" width="6.28515625" style="38" customWidth="1"/>
    <col min="2051" max="2051" width="74.28515625" style="38" customWidth="1"/>
    <col min="2052" max="2052" width="10.85546875" style="38" customWidth="1"/>
    <col min="2053" max="2053" width="28.140625" style="38" customWidth="1"/>
    <col min="2054" max="2054" width="2" style="38" customWidth="1"/>
    <col min="2055" max="2304" width="11.42578125" style="38"/>
    <col min="2305" max="2305" width="1.7109375" style="38" customWidth="1"/>
    <col min="2306" max="2306" width="6.28515625" style="38" customWidth="1"/>
    <col min="2307" max="2307" width="74.28515625" style="38" customWidth="1"/>
    <col min="2308" max="2308" width="10.85546875" style="38" customWidth="1"/>
    <col min="2309" max="2309" width="28.140625" style="38" customWidth="1"/>
    <col min="2310" max="2310" width="2" style="38" customWidth="1"/>
    <col min="2311" max="2560" width="11.42578125" style="38"/>
    <col min="2561" max="2561" width="1.7109375" style="38" customWidth="1"/>
    <col min="2562" max="2562" width="6.28515625" style="38" customWidth="1"/>
    <col min="2563" max="2563" width="74.28515625" style="38" customWidth="1"/>
    <col min="2564" max="2564" width="10.85546875" style="38" customWidth="1"/>
    <col min="2565" max="2565" width="28.140625" style="38" customWidth="1"/>
    <col min="2566" max="2566" width="2" style="38" customWidth="1"/>
    <col min="2567" max="2816" width="11.42578125" style="38"/>
    <col min="2817" max="2817" width="1.7109375" style="38" customWidth="1"/>
    <col min="2818" max="2818" width="6.28515625" style="38" customWidth="1"/>
    <col min="2819" max="2819" width="74.28515625" style="38" customWidth="1"/>
    <col min="2820" max="2820" width="10.85546875" style="38" customWidth="1"/>
    <col min="2821" max="2821" width="28.140625" style="38" customWidth="1"/>
    <col min="2822" max="2822" width="2" style="38" customWidth="1"/>
    <col min="2823" max="3072" width="11.42578125" style="38"/>
    <col min="3073" max="3073" width="1.7109375" style="38" customWidth="1"/>
    <col min="3074" max="3074" width="6.28515625" style="38" customWidth="1"/>
    <col min="3075" max="3075" width="74.28515625" style="38" customWidth="1"/>
    <col min="3076" max="3076" width="10.85546875" style="38" customWidth="1"/>
    <col min="3077" max="3077" width="28.140625" style="38" customWidth="1"/>
    <col min="3078" max="3078" width="2" style="38" customWidth="1"/>
    <col min="3079" max="3328" width="11.42578125" style="38"/>
    <col min="3329" max="3329" width="1.7109375" style="38" customWidth="1"/>
    <col min="3330" max="3330" width="6.28515625" style="38" customWidth="1"/>
    <col min="3331" max="3331" width="74.28515625" style="38" customWidth="1"/>
    <col min="3332" max="3332" width="10.85546875" style="38" customWidth="1"/>
    <col min="3333" max="3333" width="28.140625" style="38" customWidth="1"/>
    <col min="3334" max="3334" width="2" style="38" customWidth="1"/>
    <col min="3335" max="3584" width="11.42578125" style="38"/>
    <col min="3585" max="3585" width="1.7109375" style="38" customWidth="1"/>
    <col min="3586" max="3586" width="6.28515625" style="38" customWidth="1"/>
    <col min="3587" max="3587" width="74.28515625" style="38" customWidth="1"/>
    <col min="3588" max="3588" width="10.85546875" style="38" customWidth="1"/>
    <col min="3589" max="3589" width="28.140625" style="38" customWidth="1"/>
    <col min="3590" max="3590" width="2" style="38" customWidth="1"/>
    <col min="3591" max="3840" width="11.42578125" style="38"/>
    <col min="3841" max="3841" width="1.7109375" style="38" customWidth="1"/>
    <col min="3842" max="3842" width="6.28515625" style="38" customWidth="1"/>
    <col min="3843" max="3843" width="74.28515625" style="38" customWidth="1"/>
    <col min="3844" max="3844" width="10.85546875" style="38" customWidth="1"/>
    <col min="3845" max="3845" width="28.140625" style="38" customWidth="1"/>
    <col min="3846" max="3846" width="2" style="38" customWidth="1"/>
    <col min="3847" max="4096" width="11.42578125" style="38"/>
    <col min="4097" max="4097" width="1.7109375" style="38" customWidth="1"/>
    <col min="4098" max="4098" width="6.28515625" style="38" customWidth="1"/>
    <col min="4099" max="4099" width="74.28515625" style="38" customWidth="1"/>
    <col min="4100" max="4100" width="10.85546875" style="38" customWidth="1"/>
    <col min="4101" max="4101" width="28.140625" style="38" customWidth="1"/>
    <col min="4102" max="4102" width="2" style="38" customWidth="1"/>
    <col min="4103" max="4352" width="11.42578125" style="38"/>
    <col min="4353" max="4353" width="1.7109375" style="38" customWidth="1"/>
    <col min="4354" max="4354" width="6.28515625" style="38" customWidth="1"/>
    <col min="4355" max="4355" width="74.28515625" style="38" customWidth="1"/>
    <col min="4356" max="4356" width="10.85546875" style="38" customWidth="1"/>
    <col min="4357" max="4357" width="28.140625" style="38" customWidth="1"/>
    <col min="4358" max="4358" width="2" style="38" customWidth="1"/>
    <col min="4359" max="4608" width="11.42578125" style="38"/>
    <col min="4609" max="4609" width="1.7109375" style="38" customWidth="1"/>
    <col min="4610" max="4610" width="6.28515625" style="38" customWidth="1"/>
    <col min="4611" max="4611" width="74.28515625" style="38" customWidth="1"/>
    <col min="4612" max="4612" width="10.85546875" style="38" customWidth="1"/>
    <col min="4613" max="4613" width="28.140625" style="38" customWidth="1"/>
    <col min="4614" max="4614" width="2" style="38" customWidth="1"/>
    <col min="4615" max="4864" width="11.42578125" style="38"/>
    <col min="4865" max="4865" width="1.7109375" style="38" customWidth="1"/>
    <col min="4866" max="4866" width="6.28515625" style="38" customWidth="1"/>
    <col min="4867" max="4867" width="74.28515625" style="38" customWidth="1"/>
    <col min="4868" max="4868" width="10.85546875" style="38" customWidth="1"/>
    <col min="4869" max="4869" width="28.140625" style="38" customWidth="1"/>
    <col min="4870" max="4870" width="2" style="38" customWidth="1"/>
    <col min="4871" max="5120" width="11.42578125" style="38"/>
    <col min="5121" max="5121" width="1.7109375" style="38" customWidth="1"/>
    <col min="5122" max="5122" width="6.28515625" style="38" customWidth="1"/>
    <col min="5123" max="5123" width="74.28515625" style="38" customWidth="1"/>
    <col min="5124" max="5124" width="10.85546875" style="38" customWidth="1"/>
    <col min="5125" max="5125" width="28.140625" style="38" customWidth="1"/>
    <col min="5126" max="5126" width="2" style="38" customWidth="1"/>
    <col min="5127" max="5376" width="11.42578125" style="38"/>
    <col min="5377" max="5377" width="1.7109375" style="38" customWidth="1"/>
    <col min="5378" max="5378" width="6.28515625" style="38" customWidth="1"/>
    <col min="5379" max="5379" width="74.28515625" style="38" customWidth="1"/>
    <col min="5380" max="5380" width="10.85546875" style="38" customWidth="1"/>
    <col min="5381" max="5381" width="28.140625" style="38" customWidth="1"/>
    <col min="5382" max="5382" width="2" style="38" customWidth="1"/>
    <col min="5383" max="5632" width="11.42578125" style="38"/>
    <col min="5633" max="5633" width="1.7109375" style="38" customWidth="1"/>
    <col min="5634" max="5634" width="6.28515625" style="38" customWidth="1"/>
    <col min="5635" max="5635" width="74.28515625" style="38" customWidth="1"/>
    <col min="5636" max="5636" width="10.85546875" style="38" customWidth="1"/>
    <col min="5637" max="5637" width="28.140625" style="38" customWidth="1"/>
    <col min="5638" max="5638" width="2" style="38" customWidth="1"/>
    <col min="5639" max="5888" width="11.42578125" style="38"/>
    <col min="5889" max="5889" width="1.7109375" style="38" customWidth="1"/>
    <col min="5890" max="5890" width="6.28515625" style="38" customWidth="1"/>
    <col min="5891" max="5891" width="74.28515625" style="38" customWidth="1"/>
    <col min="5892" max="5892" width="10.85546875" style="38" customWidth="1"/>
    <col min="5893" max="5893" width="28.140625" style="38" customWidth="1"/>
    <col min="5894" max="5894" width="2" style="38" customWidth="1"/>
    <col min="5895" max="6144" width="11.42578125" style="38"/>
    <col min="6145" max="6145" width="1.7109375" style="38" customWidth="1"/>
    <col min="6146" max="6146" width="6.28515625" style="38" customWidth="1"/>
    <col min="6147" max="6147" width="74.28515625" style="38" customWidth="1"/>
    <col min="6148" max="6148" width="10.85546875" style="38" customWidth="1"/>
    <col min="6149" max="6149" width="28.140625" style="38" customWidth="1"/>
    <col min="6150" max="6150" width="2" style="38" customWidth="1"/>
    <col min="6151" max="6400" width="11.42578125" style="38"/>
    <col min="6401" max="6401" width="1.7109375" style="38" customWidth="1"/>
    <col min="6402" max="6402" width="6.28515625" style="38" customWidth="1"/>
    <col min="6403" max="6403" width="74.28515625" style="38" customWidth="1"/>
    <col min="6404" max="6404" width="10.85546875" style="38" customWidth="1"/>
    <col min="6405" max="6405" width="28.140625" style="38" customWidth="1"/>
    <col min="6406" max="6406" width="2" style="38" customWidth="1"/>
    <col min="6407" max="6656" width="11.42578125" style="38"/>
    <col min="6657" max="6657" width="1.7109375" style="38" customWidth="1"/>
    <col min="6658" max="6658" width="6.28515625" style="38" customWidth="1"/>
    <col min="6659" max="6659" width="74.28515625" style="38" customWidth="1"/>
    <col min="6660" max="6660" width="10.85546875" style="38" customWidth="1"/>
    <col min="6661" max="6661" width="28.140625" style="38" customWidth="1"/>
    <col min="6662" max="6662" width="2" style="38" customWidth="1"/>
    <col min="6663" max="6912" width="11.42578125" style="38"/>
    <col min="6913" max="6913" width="1.7109375" style="38" customWidth="1"/>
    <col min="6914" max="6914" width="6.28515625" style="38" customWidth="1"/>
    <col min="6915" max="6915" width="74.28515625" style="38" customWidth="1"/>
    <col min="6916" max="6916" width="10.85546875" style="38" customWidth="1"/>
    <col min="6917" max="6917" width="28.140625" style="38" customWidth="1"/>
    <col min="6918" max="6918" width="2" style="38" customWidth="1"/>
    <col min="6919" max="7168" width="11.42578125" style="38"/>
    <col min="7169" max="7169" width="1.7109375" style="38" customWidth="1"/>
    <col min="7170" max="7170" width="6.28515625" style="38" customWidth="1"/>
    <col min="7171" max="7171" width="74.28515625" style="38" customWidth="1"/>
    <col min="7172" max="7172" width="10.85546875" style="38" customWidth="1"/>
    <col min="7173" max="7173" width="28.140625" style="38" customWidth="1"/>
    <col min="7174" max="7174" width="2" style="38" customWidth="1"/>
    <col min="7175" max="7424" width="11.42578125" style="38"/>
    <col min="7425" max="7425" width="1.7109375" style="38" customWidth="1"/>
    <col min="7426" max="7426" width="6.28515625" style="38" customWidth="1"/>
    <col min="7427" max="7427" width="74.28515625" style="38" customWidth="1"/>
    <col min="7428" max="7428" width="10.85546875" style="38" customWidth="1"/>
    <col min="7429" max="7429" width="28.140625" style="38" customWidth="1"/>
    <col min="7430" max="7430" width="2" style="38" customWidth="1"/>
    <col min="7431" max="7680" width="11.42578125" style="38"/>
    <col min="7681" max="7681" width="1.7109375" style="38" customWidth="1"/>
    <col min="7682" max="7682" width="6.28515625" style="38" customWidth="1"/>
    <col min="7683" max="7683" width="74.28515625" style="38" customWidth="1"/>
    <col min="7684" max="7684" width="10.85546875" style="38" customWidth="1"/>
    <col min="7685" max="7685" width="28.140625" style="38" customWidth="1"/>
    <col min="7686" max="7686" width="2" style="38" customWidth="1"/>
    <col min="7687" max="7936" width="11.42578125" style="38"/>
    <col min="7937" max="7937" width="1.7109375" style="38" customWidth="1"/>
    <col min="7938" max="7938" width="6.28515625" style="38" customWidth="1"/>
    <col min="7939" max="7939" width="74.28515625" style="38" customWidth="1"/>
    <col min="7940" max="7940" width="10.85546875" style="38" customWidth="1"/>
    <col min="7941" max="7941" width="28.140625" style="38" customWidth="1"/>
    <col min="7942" max="7942" width="2" style="38" customWidth="1"/>
    <col min="7943" max="8192" width="11.42578125" style="38"/>
    <col min="8193" max="8193" width="1.7109375" style="38" customWidth="1"/>
    <col min="8194" max="8194" width="6.28515625" style="38" customWidth="1"/>
    <col min="8195" max="8195" width="74.28515625" style="38" customWidth="1"/>
    <col min="8196" max="8196" width="10.85546875" style="38" customWidth="1"/>
    <col min="8197" max="8197" width="28.140625" style="38" customWidth="1"/>
    <col min="8198" max="8198" width="2" style="38" customWidth="1"/>
    <col min="8199" max="8448" width="11.42578125" style="38"/>
    <col min="8449" max="8449" width="1.7109375" style="38" customWidth="1"/>
    <col min="8450" max="8450" width="6.28515625" style="38" customWidth="1"/>
    <col min="8451" max="8451" width="74.28515625" style="38" customWidth="1"/>
    <col min="8452" max="8452" width="10.85546875" style="38" customWidth="1"/>
    <col min="8453" max="8453" width="28.140625" style="38" customWidth="1"/>
    <col min="8454" max="8454" width="2" style="38" customWidth="1"/>
    <col min="8455" max="8704" width="11.42578125" style="38"/>
    <col min="8705" max="8705" width="1.7109375" style="38" customWidth="1"/>
    <col min="8706" max="8706" width="6.28515625" style="38" customWidth="1"/>
    <col min="8707" max="8707" width="74.28515625" style="38" customWidth="1"/>
    <col min="8708" max="8708" width="10.85546875" style="38" customWidth="1"/>
    <col min="8709" max="8709" width="28.140625" style="38" customWidth="1"/>
    <col min="8710" max="8710" width="2" style="38" customWidth="1"/>
    <col min="8711" max="8960" width="11.42578125" style="38"/>
    <col min="8961" max="8961" width="1.7109375" style="38" customWidth="1"/>
    <col min="8962" max="8962" width="6.28515625" style="38" customWidth="1"/>
    <col min="8963" max="8963" width="74.28515625" style="38" customWidth="1"/>
    <col min="8964" max="8964" width="10.85546875" style="38" customWidth="1"/>
    <col min="8965" max="8965" width="28.140625" style="38" customWidth="1"/>
    <col min="8966" max="8966" width="2" style="38" customWidth="1"/>
    <col min="8967" max="9216" width="11.42578125" style="38"/>
    <col min="9217" max="9217" width="1.7109375" style="38" customWidth="1"/>
    <col min="9218" max="9218" width="6.28515625" style="38" customWidth="1"/>
    <col min="9219" max="9219" width="74.28515625" style="38" customWidth="1"/>
    <col min="9220" max="9220" width="10.85546875" style="38" customWidth="1"/>
    <col min="9221" max="9221" width="28.140625" style="38" customWidth="1"/>
    <col min="9222" max="9222" width="2" style="38" customWidth="1"/>
    <col min="9223" max="9472" width="11.42578125" style="38"/>
    <col min="9473" max="9473" width="1.7109375" style="38" customWidth="1"/>
    <col min="9474" max="9474" width="6.28515625" style="38" customWidth="1"/>
    <col min="9475" max="9475" width="74.28515625" style="38" customWidth="1"/>
    <col min="9476" max="9476" width="10.85546875" style="38" customWidth="1"/>
    <col min="9477" max="9477" width="28.140625" style="38" customWidth="1"/>
    <col min="9478" max="9478" width="2" style="38" customWidth="1"/>
    <col min="9479" max="9728" width="11.42578125" style="38"/>
    <col min="9729" max="9729" width="1.7109375" style="38" customWidth="1"/>
    <col min="9730" max="9730" width="6.28515625" style="38" customWidth="1"/>
    <col min="9731" max="9731" width="74.28515625" style="38" customWidth="1"/>
    <col min="9732" max="9732" width="10.85546875" style="38" customWidth="1"/>
    <col min="9733" max="9733" width="28.140625" style="38" customWidth="1"/>
    <col min="9734" max="9734" width="2" style="38" customWidth="1"/>
    <col min="9735" max="9984" width="11.42578125" style="38"/>
    <col min="9985" max="9985" width="1.7109375" style="38" customWidth="1"/>
    <col min="9986" max="9986" width="6.28515625" style="38" customWidth="1"/>
    <col min="9987" max="9987" width="74.28515625" style="38" customWidth="1"/>
    <col min="9988" max="9988" width="10.85546875" style="38" customWidth="1"/>
    <col min="9989" max="9989" width="28.140625" style="38" customWidth="1"/>
    <col min="9990" max="9990" width="2" style="38" customWidth="1"/>
    <col min="9991" max="10240" width="11.42578125" style="38"/>
    <col min="10241" max="10241" width="1.7109375" style="38" customWidth="1"/>
    <col min="10242" max="10242" width="6.28515625" style="38" customWidth="1"/>
    <col min="10243" max="10243" width="74.28515625" style="38" customWidth="1"/>
    <col min="10244" max="10244" width="10.85546875" style="38" customWidth="1"/>
    <col min="10245" max="10245" width="28.140625" style="38" customWidth="1"/>
    <col min="10246" max="10246" width="2" style="38" customWidth="1"/>
    <col min="10247" max="10496" width="11.42578125" style="38"/>
    <col min="10497" max="10497" width="1.7109375" style="38" customWidth="1"/>
    <col min="10498" max="10498" width="6.28515625" style="38" customWidth="1"/>
    <col min="10499" max="10499" width="74.28515625" style="38" customWidth="1"/>
    <col min="10500" max="10500" width="10.85546875" style="38" customWidth="1"/>
    <col min="10501" max="10501" width="28.140625" style="38" customWidth="1"/>
    <col min="10502" max="10502" width="2" style="38" customWidth="1"/>
    <col min="10503" max="10752" width="11.42578125" style="38"/>
    <col min="10753" max="10753" width="1.7109375" style="38" customWidth="1"/>
    <col min="10754" max="10754" width="6.28515625" style="38" customWidth="1"/>
    <col min="10755" max="10755" width="74.28515625" style="38" customWidth="1"/>
    <col min="10756" max="10756" width="10.85546875" style="38" customWidth="1"/>
    <col min="10757" max="10757" width="28.140625" style="38" customWidth="1"/>
    <col min="10758" max="10758" width="2" style="38" customWidth="1"/>
    <col min="10759" max="11008" width="11.42578125" style="38"/>
    <col min="11009" max="11009" width="1.7109375" style="38" customWidth="1"/>
    <col min="11010" max="11010" width="6.28515625" style="38" customWidth="1"/>
    <col min="11011" max="11011" width="74.28515625" style="38" customWidth="1"/>
    <col min="11012" max="11012" width="10.85546875" style="38" customWidth="1"/>
    <col min="11013" max="11013" width="28.140625" style="38" customWidth="1"/>
    <col min="11014" max="11014" width="2" style="38" customWidth="1"/>
    <col min="11015" max="11264" width="11.42578125" style="38"/>
    <col min="11265" max="11265" width="1.7109375" style="38" customWidth="1"/>
    <col min="11266" max="11266" width="6.28515625" style="38" customWidth="1"/>
    <col min="11267" max="11267" width="74.28515625" style="38" customWidth="1"/>
    <col min="11268" max="11268" width="10.85546875" style="38" customWidth="1"/>
    <col min="11269" max="11269" width="28.140625" style="38" customWidth="1"/>
    <col min="11270" max="11270" width="2" style="38" customWidth="1"/>
    <col min="11271" max="11520" width="11.42578125" style="38"/>
    <col min="11521" max="11521" width="1.7109375" style="38" customWidth="1"/>
    <col min="11522" max="11522" width="6.28515625" style="38" customWidth="1"/>
    <col min="11523" max="11523" width="74.28515625" style="38" customWidth="1"/>
    <col min="11524" max="11524" width="10.85546875" style="38" customWidth="1"/>
    <col min="11525" max="11525" width="28.140625" style="38" customWidth="1"/>
    <col min="11526" max="11526" width="2" style="38" customWidth="1"/>
    <col min="11527" max="11776" width="11.42578125" style="38"/>
    <col min="11777" max="11777" width="1.7109375" style="38" customWidth="1"/>
    <col min="11778" max="11778" width="6.28515625" style="38" customWidth="1"/>
    <col min="11779" max="11779" width="74.28515625" style="38" customWidth="1"/>
    <col min="11780" max="11780" width="10.85546875" style="38" customWidth="1"/>
    <col min="11781" max="11781" width="28.140625" style="38" customWidth="1"/>
    <col min="11782" max="11782" width="2" style="38" customWidth="1"/>
    <col min="11783" max="12032" width="11.42578125" style="38"/>
    <col min="12033" max="12033" width="1.7109375" style="38" customWidth="1"/>
    <col min="12034" max="12034" width="6.28515625" style="38" customWidth="1"/>
    <col min="12035" max="12035" width="74.28515625" style="38" customWidth="1"/>
    <col min="12036" max="12036" width="10.85546875" style="38" customWidth="1"/>
    <col min="12037" max="12037" width="28.140625" style="38" customWidth="1"/>
    <col min="12038" max="12038" width="2" style="38" customWidth="1"/>
    <col min="12039" max="12288" width="11.42578125" style="38"/>
    <col min="12289" max="12289" width="1.7109375" style="38" customWidth="1"/>
    <col min="12290" max="12290" width="6.28515625" style="38" customWidth="1"/>
    <col min="12291" max="12291" width="74.28515625" style="38" customWidth="1"/>
    <col min="12292" max="12292" width="10.85546875" style="38" customWidth="1"/>
    <col min="12293" max="12293" width="28.140625" style="38" customWidth="1"/>
    <col min="12294" max="12294" width="2" style="38" customWidth="1"/>
    <col min="12295" max="12544" width="11.42578125" style="38"/>
    <col min="12545" max="12545" width="1.7109375" style="38" customWidth="1"/>
    <col min="12546" max="12546" width="6.28515625" style="38" customWidth="1"/>
    <col min="12547" max="12547" width="74.28515625" style="38" customWidth="1"/>
    <col min="12548" max="12548" width="10.85546875" style="38" customWidth="1"/>
    <col min="12549" max="12549" width="28.140625" style="38" customWidth="1"/>
    <col min="12550" max="12550" width="2" style="38" customWidth="1"/>
    <col min="12551" max="12800" width="11.42578125" style="38"/>
    <col min="12801" max="12801" width="1.7109375" style="38" customWidth="1"/>
    <col min="12802" max="12802" width="6.28515625" style="38" customWidth="1"/>
    <col min="12803" max="12803" width="74.28515625" style="38" customWidth="1"/>
    <col min="12804" max="12804" width="10.85546875" style="38" customWidth="1"/>
    <col min="12805" max="12805" width="28.140625" style="38" customWidth="1"/>
    <col min="12806" max="12806" width="2" style="38" customWidth="1"/>
    <col min="12807" max="13056" width="11.42578125" style="38"/>
    <col min="13057" max="13057" width="1.7109375" style="38" customWidth="1"/>
    <col min="13058" max="13058" width="6.28515625" style="38" customWidth="1"/>
    <col min="13059" max="13059" width="74.28515625" style="38" customWidth="1"/>
    <col min="13060" max="13060" width="10.85546875" style="38" customWidth="1"/>
    <col min="13061" max="13061" width="28.140625" style="38" customWidth="1"/>
    <col min="13062" max="13062" width="2" style="38" customWidth="1"/>
    <col min="13063" max="13312" width="11.42578125" style="38"/>
    <col min="13313" max="13313" width="1.7109375" style="38" customWidth="1"/>
    <col min="13314" max="13314" width="6.28515625" style="38" customWidth="1"/>
    <col min="13315" max="13315" width="74.28515625" style="38" customWidth="1"/>
    <col min="13316" max="13316" width="10.85546875" style="38" customWidth="1"/>
    <col min="13317" max="13317" width="28.140625" style="38" customWidth="1"/>
    <col min="13318" max="13318" width="2" style="38" customWidth="1"/>
    <col min="13319" max="13568" width="11.42578125" style="38"/>
    <col min="13569" max="13569" width="1.7109375" style="38" customWidth="1"/>
    <col min="13570" max="13570" width="6.28515625" style="38" customWidth="1"/>
    <col min="13571" max="13571" width="74.28515625" style="38" customWidth="1"/>
    <col min="13572" max="13572" width="10.85546875" style="38" customWidth="1"/>
    <col min="13573" max="13573" width="28.140625" style="38" customWidth="1"/>
    <col min="13574" max="13574" width="2" style="38" customWidth="1"/>
    <col min="13575" max="13824" width="11.42578125" style="38"/>
    <col min="13825" max="13825" width="1.7109375" style="38" customWidth="1"/>
    <col min="13826" max="13826" width="6.28515625" style="38" customWidth="1"/>
    <col min="13827" max="13827" width="74.28515625" style="38" customWidth="1"/>
    <col min="13828" max="13828" width="10.85546875" style="38" customWidth="1"/>
    <col min="13829" max="13829" width="28.140625" style="38" customWidth="1"/>
    <col min="13830" max="13830" width="2" style="38" customWidth="1"/>
    <col min="13831" max="14080" width="11.42578125" style="38"/>
    <col min="14081" max="14081" width="1.7109375" style="38" customWidth="1"/>
    <col min="14082" max="14082" width="6.28515625" style="38" customWidth="1"/>
    <col min="14083" max="14083" width="74.28515625" style="38" customWidth="1"/>
    <col min="14084" max="14084" width="10.85546875" style="38" customWidth="1"/>
    <col min="14085" max="14085" width="28.140625" style="38" customWidth="1"/>
    <col min="14086" max="14086" width="2" style="38" customWidth="1"/>
    <col min="14087" max="14336" width="11.42578125" style="38"/>
    <col min="14337" max="14337" width="1.7109375" style="38" customWidth="1"/>
    <col min="14338" max="14338" width="6.28515625" style="38" customWidth="1"/>
    <col min="14339" max="14339" width="74.28515625" style="38" customWidth="1"/>
    <col min="14340" max="14340" width="10.85546875" style="38" customWidth="1"/>
    <col min="14341" max="14341" width="28.140625" style="38" customWidth="1"/>
    <col min="14342" max="14342" width="2" style="38" customWidth="1"/>
    <col min="14343" max="14592" width="11.42578125" style="38"/>
    <col min="14593" max="14593" width="1.7109375" style="38" customWidth="1"/>
    <col min="14594" max="14594" width="6.28515625" style="38" customWidth="1"/>
    <col min="14595" max="14595" width="74.28515625" style="38" customWidth="1"/>
    <col min="14596" max="14596" width="10.85546875" style="38" customWidth="1"/>
    <col min="14597" max="14597" width="28.140625" style="38" customWidth="1"/>
    <col min="14598" max="14598" width="2" style="38" customWidth="1"/>
    <col min="14599" max="14848" width="11.42578125" style="38"/>
    <col min="14849" max="14849" width="1.7109375" style="38" customWidth="1"/>
    <col min="14850" max="14850" width="6.28515625" style="38" customWidth="1"/>
    <col min="14851" max="14851" width="74.28515625" style="38" customWidth="1"/>
    <col min="14852" max="14852" width="10.85546875" style="38" customWidth="1"/>
    <col min="14853" max="14853" width="28.140625" style="38" customWidth="1"/>
    <col min="14854" max="14854" width="2" style="38" customWidth="1"/>
    <col min="14855" max="15104" width="11.42578125" style="38"/>
    <col min="15105" max="15105" width="1.7109375" style="38" customWidth="1"/>
    <col min="15106" max="15106" width="6.28515625" style="38" customWidth="1"/>
    <col min="15107" max="15107" width="74.28515625" style="38" customWidth="1"/>
    <col min="15108" max="15108" width="10.85546875" style="38" customWidth="1"/>
    <col min="15109" max="15109" width="28.140625" style="38" customWidth="1"/>
    <col min="15110" max="15110" width="2" style="38" customWidth="1"/>
    <col min="15111" max="15360" width="11.42578125" style="38"/>
    <col min="15361" max="15361" width="1.7109375" style="38" customWidth="1"/>
    <col min="15362" max="15362" width="6.28515625" style="38" customWidth="1"/>
    <col min="15363" max="15363" width="74.28515625" style="38" customWidth="1"/>
    <col min="15364" max="15364" width="10.85546875" style="38" customWidth="1"/>
    <col min="15365" max="15365" width="28.140625" style="38" customWidth="1"/>
    <col min="15366" max="15366" width="2" style="38" customWidth="1"/>
    <col min="15367" max="15616" width="11.42578125" style="38"/>
    <col min="15617" max="15617" width="1.7109375" style="38" customWidth="1"/>
    <col min="15618" max="15618" width="6.28515625" style="38" customWidth="1"/>
    <col min="15619" max="15619" width="74.28515625" style="38" customWidth="1"/>
    <col min="15620" max="15620" width="10.85546875" style="38" customWidth="1"/>
    <col min="15621" max="15621" width="28.140625" style="38" customWidth="1"/>
    <col min="15622" max="15622" width="2" style="38" customWidth="1"/>
    <col min="15623" max="15872" width="11.42578125" style="38"/>
    <col min="15873" max="15873" width="1.7109375" style="38" customWidth="1"/>
    <col min="15874" max="15874" width="6.28515625" style="38" customWidth="1"/>
    <col min="15875" max="15875" width="74.28515625" style="38" customWidth="1"/>
    <col min="15876" max="15876" width="10.85546875" style="38" customWidth="1"/>
    <col min="15877" max="15877" width="28.140625" style="38" customWidth="1"/>
    <col min="15878" max="15878" width="2" style="38" customWidth="1"/>
    <col min="15879" max="16128" width="11.42578125" style="38"/>
    <col min="16129" max="16129" width="1.7109375" style="38" customWidth="1"/>
    <col min="16130" max="16130" width="6.28515625" style="38" customWidth="1"/>
    <col min="16131" max="16131" width="74.28515625" style="38" customWidth="1"/>
    <col min="16132" max="16132" width="10.85546875" style="38" customWidth="1"/>
    <col min="16133" max="16133" width="28.140625" style="38" customWidth="1"/>
    <col min="16134" max="16134" width="2" style="38" customWidth="1"/>
    <col min="16135" max="16384" width="11.42578125" style="38"/>
  </cols>
  <sheetData>
    <row r="1" spans="2:14" ht="9.9499999999999993" customHeight="1"/>
    <row r="2" spans="2:14" ht="18" customHeight="1">
      <c r="B2" s="70" t="s">
        <v>53</v>
      </c>
      <c r="C2" s="39"/>
      <c r="D2" s="39"/>
      <c r="E2" s="39"/>
      <c r="F2" s="39"/>
      <c r="G2" s="39"/>
      <c r="H2" s="39"/>
      <c r="I2" s="39"/>
      <c r="J2" s="39"/>
      <c r="K2" s="39"/>
      <c r="L2" s="39"/>
      <c r="M2" s="39"/>
      <c r="N2" s="39"/>
    </row>
    <row r="3" spans="2:14" ht="14.25" customHeight="1">
      <c r="B3" s="40" t="s">
        <v>35</v>
      </c>
    </row>
    <row r="4" spans="2:14" ht="14.25" customHeight="1">
      <c r="B4" s="40"/>
    </row>
    <row r="5" spans="2:14" ht="14.25" customHeight="1"/>
    <row r="6" spans="2:14" ht="20.25" customHeight="1">
      <c r="B6" s="41" t="s">
        <v>36</v>
      </c>
      <c r="C6" s="41" t="s">
        <v>37</v>
      </c>
      <c r="D6" s="41" t="s">
        <v>38</v>
      </c>
      <c r="E6" s="41" t="s">
        <v>39</v>
      </c>
    </row>
    <row r="7" spans="2:14" ht="33.75" customHeight="1">
      <c r="B7" s="42">
        <v>1</v>
      </c>
      <c r="C7" s="81" t="s">
        <v>41</v>
      </c>
      <c r="D7" s="43" t="s">
        <v>38</v>
      </c>
      <c r="E7" s="83" t="s">
        <v>50</v>
      </c>
      <c r="F7" s="44"/>
    </row>
    <row r="8" spans="2:14" ht="33.75" customHeight="1">
      <c r="B8" s="45">
        <v>2</v>
      </c>
      <c r="C8" s="82" t="s">
        <v>52</v>
      </c>
      <c r="D8" s="46" t="s">
        <v>38</v>
      </c>
      <c r="E8" s="84" t="s">
        <v>51</v>
      </c>
      <c r="F8" s="44"/>
    </row>
    <row r="9" spans="2:14" ht="14.25" customHeight="1"/>
    <row r="10" spans="2:14" ht="8.25" customHeight="1">
      <c r="B10" s="47"/>
      <c r="C10" s="48"/>
      <c r="D10" s="48"/>
      <c r="E10" s="49"/>
    </row>
    <row r="11" spans="2:14" ht="14.25" customHeight="1">
      <c r="B11" s="93" t="s">
        <v>40</v>
      </c>
      <c r="C11" s="94"/>
      <c r="D11" s="94"/>
      <c r="E11" s="95"/>
    </row>
    <row r="12" spans="2:14" ht="8.25" customHeight="1">
      <c r="B12" s="50"/>
      <c r="C12" s="51"/>
      <c r="D12" s="51"/>
      <c r="E12" s="52"/>
    </row>
    <row r="13" spans="2:14" ht="8.25" customHeight="1">
      <c r="B13" s="53"/>
      <c r="C13" s="54"/>
      <c r="D13" s="48"/>
      <c r="E13" s="48"/>
    </row>
    <row r="14" spans="2:14">
      <c r="E14" s="92" t="s">
        <v>62</v>
      </c>
    </row>
    <row r="20" spans="5:5">
      <c r="E20" s="55"/>
    </row>
  </sheetData>
  <mergeCells count="1">
    <mergeCell ref="B11:E11"/>
  </mergeCells>
  <hyperlinks>
    <hyperlink ref="D7" location="Bruttoaufwand!A1" display="Link" xr:uid="{00000000-0004-0000-0000-000000000000}"/>
    <hyperlink ref="D8" location="'Gliederung des Aufwands'!A1" display="Link" xr:uid="{00000000-0004-0000-0000-000001000000}"/>
  </hyperlinks>
  <pageMargins left="0.70866141732283472" right="0.70866141732283472" top="1.099537037037037" bottom="0.74803149606299213" header="0.31496062992125984" footer="0.31496062992125984"/>
  <pageSetup paperSize="9"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64"/>
  <sheetViews>
    <sheetView showGridLines="0" zoomScaleNormal="100" zoomScalePageLayoutView="90" workbookViewId="0"/>
  </sheetViews>
  <sheetFormatPr baseColWidth="10" defaultColWidth="11.42578125" defaultRowHeight="12.75"/>
  <cols>
    <col min="1" max="1" width="1.7109375" style="1" customWidth="1"/>
    <col min="2" max="2" width="16.7109375" style="1" customWidth="1"/>
    <col min="3" max="18" width="10.42578125" style="1" customWidth="1"/>
    <col min="19" max="241" width="11.42578125" style="1"/>
    <col min="242" max="242" width="19.5703125" style="1" bestFit="1" customWidth="1"/>
    <col min="243" max="497" width="11.42578125" style="1"/>
    <col min="498" max="498" width="19.5703125" style="1" bestFit="1" customWidth="1"/>
    <col min="499" max="753" width="11.42578125" style="1"/>
    <col min="754" max="754" width="19.5703125" style="1" bestFit="1" customWidth="1"/>
    <col min="755" max="1009" width="11.42578125" style="1"/>
    <col min="1010" max="1010" width="19.5703125" style="1" bestFit="1" customWidth="1"/>
    <col min="1011" max="1265" width="11.42578125" style="1"/>
    <col min="1266" max="1266" width="19.5703125" style="1" bestFit="1" customWidth="1"/>
    <col min="1267" max="1521" width="11.42578125" style="1"/>
    <col min="1522" max="1522" width="19.5703125" style="1" bestFit="1" customWidth="1"/>
    <col min="1523" max="1777" width="11.42578125" style="1"/>
    <col min="1778" max="1778" width="19.5703125" style="1" bestFit="1" customWidth="1"/>
    <col min="1779" max="2033" width="11.42578125" style="1"/>
    <col min="2034" max="2034" width="19.5703125" style="1" bestFit="1" customWidth="1"/>
    <col min="2035" max="2289" width="11.42578125" style="1"/>
    <col min="2290" max="2290" width="19.5703125" style="1" bestFit="1" customWidth="1"/>
    <col min="2291" max="2545" width="11.42578125" style="1"/>
    <col min="2546" max="2546" width="19.5703125" style="1" bestFit="1" customWidth="1"/>
    <col min="2547" max="2801" width="11.42578125" style="1"/>
    <col min="2802" max="2802" width="19.5703125" style="1" bestFit="1" customWidth="1"/>
    <col min="2803" max="3057" width="11.42578125" style="1"/>
    <col min="3058" max="3058" width="19.5703125" style="1" bestFit="1" customWidth="1"/>
    <col min="3059" max="3313" width="11.42578125" style="1"/>
    <col min="3314" max="3314" width="19.5703125" style="1" bestFit="1" customWidth="1"/>
    <col min="3315" max="3569" width="11.42578125" style="1"/>
    <col min="3570" max="3570" width="19.5703125" style="1" bestFit="1" customWidth="1"/>
    <col min="3571" max="3825" width="11.42578125" style="1"/>
    <col min="3826" max="3826" width="19.5703125" style="1" bestFit="1" customWidth="1"/>
    <col min="3827" max="4081" width="11.42578125" style="1"/>
    <col min="4082" max="4082" width="19.5703125" style="1" bestFit="1" customWidth="1"/>
    <col min="4083" max="4337" width="11.42578125" style="1"/>
    <col min="4338" max="4338" width="19.5703125" style="1" bestFit="1" customWidth="1"/>
    <col min="4339" max="4593" width="11.42578125" style="1"/>
    <col min="4594" max="4594" width="19.5703125" style="1" bestFit="1" customWidth="1"/>
    <col min="4595" max="4849" width="11.42578125" style="1"/>
    <col min="4850" max="4850" width="19.5703125" style="1" bestFit="1" customWidth="1"/>
    <col min="4851" max="5105" width="11.42578125" style="1"/>
    <col min="5106" max="5106" width="19.5703125" style="1" bestFit="1" customWidth="1"/>
    <col min="5107" max="5361" width="11.42578125" style="1"/>
    <col min="5362" max="5362" width="19.5703125" style="1" bestFit="1" customWidth="1"/>
    <col min="5363" max="5617" width="11.42578125" style="1"/>
    <col min="5618" max="5618" width="19.5703125" style="1" bestFit="1" customWidth="1"/>
    <col min="5619" max="5873" width="11.42578125" style="1"/>
    <col min="5874" max="5874" width="19.5703125" style="1" bestFit="1" customWidth="1"/>
    <col min="5875" max="6129" width="11.42578125" style="1"/>
    <col min="6130" max="6130" width="19.5703125" style="1" bestFit="1" customWidth="1"/>
    <col min="6131" max="6385" width="11.42578125" style="1"/>
    <col min="6386" max="6386" width="19.5703125" style="1" bestFit="1" customWidth="1"/>
    <col min="6387" max="6641" width="11.42578125" style="1"/>
    <col min="6642" max="6642" width="19.5703125" style="1" bestFit="1" customWidth="1"/>
    <col min="6643" max="6897" width="11.42578125" style="1"/>
    <col min="6898" max="6898" width="19.5703125" style="1" bestFit="1" customWidth="1"/>
    <col min="6899" max="7153" width="11.42578125" style="1"/>
    <col min="7154" max="7154" width="19.5703125" style="1" bestFit="1" customWidth="1"/>
    <col min="7155" max="7409" width="11.42578125" style="1"/>
    <col min="7410" max="7410" width="19.5703125" style="1" bestFit="1" customWidth="1"/>
    <col min="7411" max="7665" width="11.42578125" style="1"/>
    <col min="7666" max="7666" width="19.5703125" style="1" bestFit="1" customWidth="1"/>
    <col min="7667" max="7921" width="11.42578125" style="1"/>
    <col min="7922" max="7922" width="19.5703125" style="1" bestFit="1" customWidth="1"/>
    <col min="7923" max="8177" width="11.42578125" style="1"/>
    <col min="8178" max="8178" width="19.5703125" style="1" bestFit="1" customWidth="1"/>
    <col min="8179" max="8433" width="11.42578125" style="1"/>
    <col min="8434" max="8434" width="19.5703125" style="1" bestFit="1" customWidth="1"/>
    <col min="8435" max="8689" width="11.42578125" style="1"/>
    <col min="8690" max="8690" width="19.5703125" style="1" bestFit="1" customWidth="1"/>
    <col min="8691" max="8945" width="11.42578125" style="1"/>
    <col min="8946" max="8946" width="19.5703125" style="1" bestFit="1" customWidth="1"/>
    <col min="8947" max="9201" width="11.42578125" style="1"/>
    <col min="9202" max="9202" width="19.5703125" style="1" bestFit="1" customWidth="1"/>
    <col min="9203" max="9457" width="11.42578125" style="1"/>
    <col min="9458" max="9458" width="19.5703125" style="1" bestFit="1" customWidth="1"/>
    <col min="9459" max="9713" width="11.42578125" style="1"/>
    <col min="9714" max="9714" width="19.5703125" style="1" bestFit="1" customWidth="1"/>
    <col min="9715" max="9969" width="11.42578125" style="1"/>
    <col min="9970" max="9970" width="19.5703125" style="1" bestFit="1" customWidth="1"/>
    <col min="9971" max="10225" width="11.42578125" style="1"/>
    <col min="10226" max="10226" width="19.5703125" style="1" bestFit="1" customWidth="1"/>
    <col min="10227" max="10481" width="11.42578125" style="1"/>
    <col min="10482" max="10482" width="19.5703125" style="1" bestFit="1" customWidth="1"/>
    <col min="10483" max="10737" width="11.42578125" style="1"/>
    <col min="10738" max="10738" width="19.5703125" style="1" bestFit="1" customWidth="1"/>
    <col min="10739" max="10993" width="11.42578125" style="1"/>
    <col min="10994" max="10994" width="19.5703125" style="1" bestFit="1" customWidth="1"/>
    <col min="10995" max="11249" width="11.42578125" style="1"/>
    <col min="11250" max="11250" width="19.5703125" style="1" bestFit="1" customWidth="1"/>
    <col min="11251" max="11505" width="11.42578125" style="1"/>
    <col min="11506" max="11506" width="19.5703125" style="1" bestFit="1" customWidth="1"/>
    <col min="11507" max="11761" width="11.42578125" style="1"/>
    <col min="11762" max="11762" width="19.5703125" style="1" bestFit="1" customWidth="1"/>
    <col min="11763" max="12017" width="11.42578125" style="1"/>
    <col min="12018" max="12018" width="19.5703125" style="1" bestFit="1" customWidth="1"/>
    <col min="12019" max="12273" width="11.42578125" style="1"/>
    <col min="12274" max="12274" width="19.5703125" style="1" bestFit="1" customWidth="1"/>
    <col min="12275" max="12529" width="11.42578125" style="1"/>
    <col min="12530" max="12530" width="19.5703125" style="1" bestFit="1" customWidth="1"/>
    <col min="12531" max="12785" width="11.42578125" style="1"/>
    <col min="12786" max="12786" width="19.5703125" style="1" bestFit="1" customWidth="1"/>
    <col min="12787" max="13041" width="11.42578125" style="1"/>
    <col min="13042" max="13042" width="19.5703125" style="1" bestFit="1" customWidth="1"/>
    <col min="13043" max="13297" width="11.42578125" style="1"/>
    <col min="13298" max="13298" width="19.5703125" style="1" bestFit="1" customWidth="1"/>
    <col min="13299" max="13553" width="11.42578125" style="1"/>
    <col min="13554" max="13554" width="19.5703125" style="1" bestFit="1" customWidth="1"/>
    <col min="13555" max="13809" width="11.42578125" style="1"/>
    <col min="13810" max="13810" width="19.5703125" style="1" bestFit="1" customWidth="1"/>
    <col min="13811" max="14065" width="11.42578125" style="1"/>
    <col min="14066" max="14066" width="19.5703125" style="1" bestFit="1" customWidth="1"/>
    <col min="14067" max="14321" width="11.42578125" style="1"/>
    <col min="14322" max="14322" width="19.5703125" style="1" bestFit="1" customWidth="1"/>
    <col min="14323" max="14577" width="11.42578125" style="1"/>
    <col min="14578" max="14578" width="19.5703125" style="1" bestFit="1" customWidth="1"/>
    <col min="14579" max="14833" width="11.42578125" style="1"/>
    <col min="14834" max="14834" width="19.5703125" style="1" bestFit="1" customWidth="1"/>
    <col min="14835" max="15089" width="11.42578125" style="1"/>
    <col min="15090" max="15090" width="19.5703125" style="1" bestFit="1" customWidth="1"/>
    <col min="15091" max="15345" width="11.42578125" style="1"/>
    <col min="15346" max="15346" width="19.5703125" style="1" bestFit="1" customWidth="1"/>
    <col min="15347" max="15601" width="11.42578125" style="1"/>
    <col min="15602" max="15602" width="19.5703125" style="1" bestFit="1" customWidth="1"/>
    <col min="15603" max="15857" width="11.42578125" style="1"/>
    <col min="15858" max="15858" width="19.5703125" style="1" bestFit="1" customWidth="1"/>
    <col min="15859" max="16113" width="11.42578125" style="1"/>
    <col min="16114" max="16114" width="19.5703125" style="1" bestFit="1" customWidth="1"/>
    <col min="16115" max="16384" width="11.42578125" style="1"/>
  </cols>
  <sheetData>
    <row r="1" spans="2:21" ht="9.9499999999999993" customHeight="1"/>
    <row r="2" spans="2:21" ht="15" customHeight="1">
      <c r="B2" s="18" t="s">
        <v>41</v>
      </c>
      <c r="C2" s="17"/>
      <c r="D2" s="17"/>
      <c r="E2" s="17"/>
      <c r="F2" s="17"/>
      <c r="G2" s="17"/>
      <c r="H2" s="17"/>
      <c r="I2" s="17"/>
    </row>
    <row r="3" spans="2:21" ht="15" customHeight="1"/>
    <row r="4" spans="2:21" ht="15" customHeight="1">
      <c r="B4" s="16" t="s">
        <v>9</v>
      </c>
      <c r="C4" s="34">
        <v>1990</v>
      </c>
      <c r="D4" s="34">
        <v>1995</v>
      </c>
      <c r="E4" s="34">
        <v>2000</v>
      </c>
      <c r="F4" s="34">
        <v>2005</v>
      </c>
      <c r="G4" s="34">
        <v>2010</v>
      </c>
      <c r="H4" s="34">
        <v>2011</v>
      </c>
      <c r="I4" s="34">
        <v>2012</v>
      </c>
      <c r="J4" s="34">
        <v>2013</v>
      </c>
      <c r="K4" s="34">
        <v>2014</v>
      </c>
      <c r="L4" s="34">
        <v>2015</v>
      </c>
      <c r="M4" s="34">
        <v>2016</v>
      </c>
      <c r="N4" s="34">
        <v>2017</v>
      </c>
      <c r="O4" s="34">
        <v>2018</v>
      </c>
      <c r="P4" s="34">
        <v>2019</v>
      </c>
      <c r="Q4" s="34">
        <v>2020</v>
      </c>
      <c r="R4" s="34">
        <v>2021</v>
      </c>
      <c r="S4" s="34">
        <v>2022</v>
      </c>
      <c r="T4" s="34">
        <v>2023</v>
      </c>
      <c r="U4" s="34">
        <v>2024</v>
      </c>
    </row>
    <row r="5" spans="2:21" ht="15" customHeight="1">
      <c r="B5" s="15" t="s">
        <v>8</v>
      </c>
      <c r="C5" s="85">
        <v>112.08</v>
      </c>
      <c r="D5" s="85">
        <v>140.15</v>
      </c>
      <c r="E5" s="85">
        <v>286.76</v>
      </c>
      <c r="F5" s="85">
        <v>381.16</v>
      </c>
      <c r="G5" s="85">
        <v>474.36</v>
      </c>
      <c r="H5" s="85">
        <v>532.19000000000005</v>
      </c>
      <c r="I5" s="85">
        <v>593.22</v>
      </c>
      <c r="J5" s="85">
        <v>616.83000000000004</v>
      </c>
      <c r="K5" s="85">
        <v>604.63</v>
      </c>
      <c r="L5" s="85">
        <v>571.71</v>
      </c>
      <c r="M5" s="85">
        <v>598.41999999999996</v>
      </c>
      <c r="N5" s="85">
        <v>624.62</v>
      </c>
      <c r="O5" s="85">
        <v>649.33000000000004</v>
      </c>
      <c r="P5" s="85">
        <v>672.03</v>
      </c>
      <c r="Q5" s="85">
        <v>757.98</v>
      </c>
      <c r="R5" s="85">
        <v>756.36</v>
      </c>
      <c r="S5" s="85">
        <v>774.49</v>
      </c>
      <c r="T5" s="85">
        <v>796.05</v>
      </c>
      <c r="U5" s="85">
        <v>869.77700000000004</v>
      </c>
    </row>
    <row r="6" spans="2:21" ht="15" customHeight="1">
      <c r="B6" s="56" t="s">
        <v>7</v>
      </c>
      <c r="C6" s="73">
        <v>15</v>
      </c>
      <c r="D6" s="73">
        <v>30.5</v>
      </c>
      <c r="E6" s="73">
        <v>34.08</v>
      </c>
      <c r="F6" s="73">
        <v>31.08</v>
      </c>
      <c r="G6" s="73">
        <v>44.89</v>
      </c>
      <c r="H6" s="73">
        <v>36.93</v>
      </c>
      <c r="I6" s="73">
        <v>13.89</v>
      </c>
      <c r="J6" s="73">
        <v>12.63</v>
      </c>
      <c r="K6" s="73">
        <v>10.82</v>
      </c>
      <c r="L6" s="73">
        <v>7.73</v>
      </c>
      <c r="M6" s="73">
        <v>6.63</v>
      </c>
      <c r="N6" s="73">
        <v>10.130000000000001</v>
      </c>
      <c r="O6" s="73">
        <v>7.84</v>
      </c>
      <c r="P6" s="73">
        <v>9.9160000000000004</v>
      </c>
      <c r="Q6" s="73">
        <v>9.9730000000000008</v>
      </c>
      <c r="R6" s="73">
        <v>9.734</v>
      </c>
      <c r="S6" s="73">
        <v>8.4</v>
      </c>
      <c r="T6" s="73">
        <v>8.4</v>
      </c>
      <c r="U6" s="73">
        <v>7.7649999999999997</v>
      </c>
    </row>
    <row r="7" spans="2:21" ht="15" customHeight="1">
      <c r="B7" s="57" t="s">
        <v>6</v>
      </c>
      <c r="C7" s="74">
        <v>127.08</v>
      </c>
      <c r="D7" s="74">
        <v>170.65</v>
      </c>
      <c r="E7" s="74">
        <v>320.83999999999997</v>
      </c>
      <c r="F7" s="74">
        <v>412.24</v>
      </c>
      <c r="G7" s="74">
        <v>519.25</v>
      </c>
      <c r="H7" s="74">
        <v>569.12</v>
      </c>
      <c r="I7" s="74">
        <v>607.11</v>
      </c>
      <c r="J7" s="74">
        <v>629.46</v>
      </c>
      <c r="K7" s="74">
        <v>615.45000000000005</v>
      </c>
      <c r="L7" s="74">
        <v>579.44000000000005</v>
      </c>
      <c r="M7" s="74">
        <v>605.04999999999995</v>
      </c>
      <c r="N7" s="74">
        <v>634.75</v>
      </c>
      <c r="O7" s="74">
        <v>657.17000000000007</v>
      </c>
      <c r="P7" s="74">
        <f>P6+P5</f>
        <v>681.94600000000003</v>
      </c>
      <c r="Q7" s="74">
        <f>Q6+Q5</f>
        <v>767.95299999999997</v>
      </c>
      <c r="R7" s="74">
        <f>R6+R5</f>
        <v>766.09400000000005</v>
      </c>
      <c r="S7" s="74">
        <f t="shared" ref="S7:T7" si="0">S6+S5</f>
        <v>782.89</v>
      </c>
      <c r="T7" s="74">
        <f t="shared" si="0"/>
        <v>804.44999999999993</v>
      </c>
      <c r="U7" s="74">
        <v>877.54200000000003</v>
      </c>
    </row>
    <row r="8" spans="2:21" s="78" customFormat="1" ht="5.85" customHeight="1">
      <c r="B8" s="77"/>
      <c r="C8" s="77"/>
      <c r="D8" s="77"/>
      <c r="E8" s="77"/>
      <c r="F8" s="77"/>
      <c r="G8" s="77"/>
      <c r="H8" s="77"/>
      <c r="I8" s="77"/>
      <c r="J8" s="77"/>
      <c r="K8" s="77"/>
    </row>
    <row r="9" spans="2:21" ht="12.75" customHeight="1">
      <c r="B9" s="14" t="s">
        <v>54</v>
      </c>
      <c r="C9" s="12"/>
      <c r="D9" s="12"/>
      <c r="E9" s="12"/>
      <c r="F9" s="12"/>
      <c r="G9" s="12"/>
      <c r="H9" s="12"/>
      <c r="I9" s="12"/>
      <c r="J9" s="11"/>
      <c r="K9" s="11"/>
      <c r="L9" s="11"/>
    </row>
    <row r="10" spans="2:21" ht="5.85" customHeight="1">
      <c r="B10" s="14"/>
      <c r="C10" s="12"/>
      <c r="D10" s="12"/>
      <c r="E10" s="12"/>
      <c r="F10" s="12"/>
      <c r="G10" s="12"/>
      <c r="H10" s="12"/>
      <c r="I10" s="12"/>
      <c r="J10" s="11"/>
      <c r="K10" s="11"/>
      <c r="L10" s="11"/>
    </row>
    <row r="11" spans="2:21" ht="12.75" customHeight="1">
      <c r="B11" s="96" t="s">
        <v>61</v>
      </c>
      <c r="C11" s="96"/>
      <c r="D11" s="96"/>
      <c r="E11" s="12"/>
      <c r="F11" s="12"/>
      <c r="G11" s="12"/>
      <c r="H11" s="12"/>
      <c r="I11" s="12"/>
      <c r="J11" s="11"/>
      <c r="K11" s="11"/>
      <c r="L11" s="11"/>
    </row>
    <row r="12" spans="2:21" ht="5.85" customHeight="1">
      <c r="B12" s="21"/>
      <c r="C12" s="21"/>
      <c r="D12" s="21"/>
      <c r="E12" s="12"/>
      <c r="F12" s="12"/>
      <c r="G12" s="12"/>
      <c r="H12" s="12"/>
      <c r="I12" s="12"/>
      <c r="J12" s="11"/>
      <c r="K12" s="11"/>
      <c r="L12" s="11"/>
    </row>
    <row r="13" spans="2:21" ht="12.75" customHeight="1">
      <c r="B13" s="13" t="s">
        <v>55</v>
      </c>
      <c r="C13" s="12"/>
      <c r="D13" s="12"/>
      <c r="E13" s="12"/>
      <c r="F13" s="12"/>
      <c r="G13" s="12"/>
      <c r="H13" s="12"/>
      <c r="I13" s="12"/>
      <c r="J13" s="12"/>
      <c r="K13" s="12"/>
      <c r="L13" s="11"/>
    </row>
    <row r="14" spans="2:21" ht="5.85" customHeight="1">
      <c r="B14" s="13"/>
      <c r="C14" s="12"/>
      <c r="D14" s="12"/>
      <c r="E14" s="12"/>
      <c r="F14" s="12"/>
      <c r="G14" s="12"/>
      <c r="H14" s="12"/>
      <c r="I14" s="12"/>
      <c r="J14" s="12"/>
      <c r="K14" s="12"/>
      <c r="L14" s="11"/>
    </row>
    <row r="15" spans="2:21" ht="12.75" customHeight="1">
      <c r="B15" s="99" t="s">
        <v>5</v>
      </c>
      <c r="C15" s="99"/>
      <c r="D15" s="99"/>
      <c r="E15" s="99"/>
      <c r="F15" s="99"/>
      <c r="G15" s="99"/>
      <c r="H15" s="99"/>
      <c r="I15" s="99"/>
      <c r="J15" s="99"/>
      <c r="K15" s="99"/>
      <c r="L15" s="99"/>
      <c r="M15" s="99"/>
      <c r="N15" s="99"/>
      <c r="O15" s="99"/>
    </row>
    <row r="16" spans="2:21" ht="24.75" customHeight="1">
      <c r="B16" s="99" t="s">
        <v>4</v>
      </c>
      <c r="C16" s="99"/>
      <c r="D16" s="99"/>
      <c r="E16" s="99"/>
      <c r="F16" s="99"/>
      <c r="G16" s="99"/>
      <c r="H16" s="99"/>
      <c r="I16" s="99"/>
      <c r="J16" s="99"/>
      <c r="K16" s="99"/>
      <c r="L16" s="99"/>
      <c r="M16" s="99"/>
      <c r="N16" s="99"/>
      <c r="O16" s="99"/>
    </row>
    <row r="17" spans="2:15" ht="36.75" customHeight="1">
      <c r="B17" s="99" t="s">
        <v>3</v>
      </c>
      <c r="C17" s="99"/>
      <c r="D17" s="99"/>
      <c r="E17" s="99"/>
      <c r="F17" s="99"/>
      <c r="G17" s="99"/>
      <c r="H17" s="99"/>
      <c r="I17" s="99"/>
      <c r="J17" s="99"/>
      <c r="K17" s="99"/>
      <c r="L17" s="99"/>
      <c r="M17" s="99"/>
      <c r="N17" s="99"/>
      <c r="O17" s="99"/>
    </row>
    <row r="18" spans="2:15" ht="34.5" customHeight="1">
      <c r="B18" s="99" t="s">
        <v>2</v>
      </c>
      <c r="C18" s="99"/>
      <c r="D18" s="99"/>
      <c r="E18" s="99"/>
      <c r="F18" s="99"/>
      <c r="G18" s="99"/>
      <c r="H18" s="99"/>
      <c r="I18" s="99"/>
      <c r="J18" s="99"/>
      <c r="K18" s="99"/>
      <c r="L18" s="99"/>
      <c r="M18" s="99"/>
      <c r="N18" s="99"/>
      <c r="O18" s="99"/>
    </row>
    <row r="19" spans="2:15" ht="38.25" customHeight="1">
      <c r="B19" s="99" t="s">
        <v>44</v>
      </c>
      <c r="C19" s="99"/>
      <c r="D19" s="99"/>
      <c r="E19" s="99"/>
      <c r="F19" s="99"/>
      <c r="G19" s="99"/>
      <c r="H19" s="99"/>
      <c r="I19" s="99"/>
      <c r="J19" s="99"/>
      <c r="K19" s="99"/>
      <c r="L19" s="99"/>
      <c r="M19" s="99"/>
      <c r="N19" s="99"/>
      <c r="O19" s="99"/>
    </row>
    <row r="20" spans="2:15" ht="45.75" customHeight="1">
      <c r="B20" s="99" t="s">
        <v>1</v>
      </c>
      <c r="C20" s="99"/>
      <c r="D20" s="99"/>
      <c r="E20" s="99"/>
      <c r="F20" s="99"/>
      <c r="G20" s="99"/>
      <c r="H20" s="99"/>
      <c r="I20" s="99"/>
      <c r="J20" s="99"/>
      <c r="K20" s="99"/>
      <c r="L20" s="99"/>
      <c r="M20" s="99"/>
      <c r="N20" s="99"/>
      <c r="O20" s="99"/>
    </row>
    <row r="21" spans="2:15" ht="56.25" customHeight="1">
      <c r="B21" s="99" t="s">
        <v>43</v>
      </c>
      <c r="C21" s="99"/>
      <c r="D21" s="99"/>
      <c r="E21" s="99"/>
      <c r="F21" s="99"/>
      <c r="G21" s="99"/>
      <c r="H21" s="99"/>
      <c r="I21" s="99"/>
      <c r="J21" s="99"/>
      <c r="K21" s="99"/>
      <c r="L21" s="99"/>
      <c r="M21" s="99"/>
      <c r="N21" s="99"/>
      <c r="O21" s="99"/>
    </row>
    <row r="22" spans="2:15" ht="39.950000000000003" customHeight="1">
      <c r="B22" s="101" t="s">
        <v>57</v>
      </c>
      <c r="C22" s="101"/>
      <c r="D22" s="101"/>
      <c r="E22" s="101"/>
      <c r="F22" s="101"/>
      <c r="G22" s="101"/>
      <c r="H22" s="101"/>
      <c r="I22" s="101"/>
      <c r="J22" s="101"/>
      <c r="K22" s="101"/>
      <c r="L22" s="101"/>
      <c r="M22" s="101"/>
      <c r="N22" s="101"/>
      <c r="O22" s="101"/>
    </row>
    <row r="23" spans="2:15" ht="39.950000000000003" customHeight="1">
      <c r="B23" s="96" t="s">
        <v>63</v>
      </c>
      <c r="C23" s="96"/>
      <c r="D23" s="96"/>
      <c r="E23" s="96"/>
      <c r="F23" s="96"/>
      <c r="G23" s="96"/>
      <c r="H23" s="96"/>
      <c r="I23" s="96"/>
      <c r="J23" s="96"/>
      <c r="K23" s="96"/>
      <c r="L23" s="96"/>
      <c r="M23" s="96"/>
      <c r="N23" s="96"/>
      <c r="O23" s="96"/>
    </row>
    <row r="24" spans="2:15" ht="12.75" customHeight="1">
      <c r="B24" s="100" t="s">
        <v>0</v>
      </c>
      <c r="C24" s="100"/>
      <c r="D24" s="100"/>
      <c r="E24" s="100"/>
      <c r="F24" s="100"/>
      <c r="G24" s="100"/>
      <c r="H24" s="100"/>
      <c r="I24" s="100"/>
      <c r="J24" s="100"/>
      <c r="K24" s="100"/>
      <c r="L24" s="100"/>
      <c r="M24" s="100"/>
      <c r="N24" s="100"/>
      <c r="O24" s="100"/>
    </row>
    <row r="25" spans="2:15" ht="12.75" customHeight="1">
      <c r="B25" s="10"/>
      <c r="C25" s="10"/>
      <c r="D25" s="10"/>
      <c r="E25" s="10"/>
      <c r="F25" s="10"/>
      <c r="G25" s="10"/>
      <c r="H25" s="10"/>
      <c r="I25" s="10"/>
      <c r="J25" s="10"/>
      <c r="K25" s="10"/>
    </row>
    <row r="26" spans="2:15" ht="12.75" customHeight="1">
      <c r="B26" s="8"/>
      <c r="C26" s="8"/>
      <c r="D26" s="8"/>
      <c r="E26" s="8"/>
      <c r="F26" s="8"/>
      <c r="G26" s="8"/>
      <c r="H26" s="8"/>
      <c r="I26" s="8"/>
    </row>
    <row r="27" spans="2:15" ht="12.75" customHeight="1">
      <c r="B27" s="8"/>
      <c r="C27" s="8"/>
      <c r="D27" s="8"/>
      <c r="E27" s="8"/>
      <c r="F27" s="8"/>
      <c r="G27" s="8"/>
      <c r="H27" s="8"/>
      <c r="I27" s="8"/>
    </row>
    <row r="28" spans="2:15" ht="13.5">
      <c r="B28" s="9"/>
      <c r="C28" s="9"/>
      <c r="D28" s="9"/>
      <c r="E28" s="9"/>
      <c r="F28" s="9"/>
      <c r="G28" s="9"/>
      <c r="H28" s="9"/>
      <c r="I28" s="9"/>
    </row>
    <row r="29" spans="2:15" ht="12.75" customHeight="1">
      <c r="C29" s="8"/>
      <c r="D29" s="8"/>
      <c r="E29" s="8"/>
      <c r="F29" s="8"/>
      <c r="G29" s="8"/>
      <c r="H29" s="8"/>
      <c r="I29" s="8"/>
    </row>
    <row r="30" spans="2:15" ht="12.75" customHeight="1">
      <c r="B30" s="8"/>
      <c r="C30" s="8"/>
      <c r="D30" s="8"/>
      <c r="E30" s="8"/>
      <c r="F30" s="8"/>
      <c r="G30" s="8"/>
      <c r="H30" s="8"/>
      <c r="I30" s="8"/>
    </row>
    <row r="31" spans="2:15" ht="12.75" customHeight="1">
      <c r="B31" s="8"/>
      <c r="C31" s="8"/>
      <c r="D31" s="8"/>
      <c r="E31" s="8"/>
      <c r="F31" s="8"/>
      <c r="G31" s="8"/>
      <c r="H31" s="8"/>
      <c r="I31" s="8"/>
    </row>
    <row r="32" spans="2:15" ht="12.75" customHeight="1">
      <c r="B32" s="8"/>
      <c r="C32" s="8"/>
      <c r="D32" s="8"/>
      <c r="E32" s="8"/>
      <c r="F32" s="8"/>
      <c r="G32" s="8"/>
      <c r="H32" s="8"/>
      <c r="I32" s="8"/>
    </row>
    <row r="33" spans="2:9" ht="12.75" customHeight="1">
      <c r="B33" s="8"/>
      <c r="C33" s="8"/>
      <c r="D33" s="8"/>
      <c r="E33" s="8"/>
      <c r="F33" s="8"/>
      <c r="G33" s="8"/>
      <c r="H33" s="8"/>
      <c r="I33" s="8"/>
    </row>
    <row r="34" spans="2:9" ht="12.75" customHeight="1">
      <c r="B34" s="8"/>
      <c r="C34" s="8"/>
      <c r="D34" s="8"/>
      <c r="E34" s="8"/>
      <c r="F34" s="8"/>
      <c r="G34" s="8"/>
      <c r="H34" s="8"/>
      <c r="I34" s="8"/>
    </row>
    <row r="35" spans="2:9" ht="13.5">
      <c r="B35" s="9"/>
      <c r="C35" s="9"/>
      <c r="D35" s="9"/>
      <c r="E35" s="9"/>
      <c r="F35" s="9"/>
      <c r="G35" s="9"/>
      <c r="H35" s="9"/>
      <c r="I35" s="9"/>
    </row>
    <row r="36" spans="2:9" ht="12.75" customHeight="1">
      <c r="C36" s="8"/>
      <c r="D36" s="8"/>
      <c r="E36" s="8"/>
      <c r="F36" s="8"/>
      <c r="G36" s="8"/>
      <c r="H36" s="8"/>
      <c r="I36" s="8"/>
    </row>
    <row r="37" spans="2:9" ht="12.75" customHeight="1">
      <c r="B37" s="8"/>
      <c r="C37" s="8"/>
      <c r="D37" s="8"/>
      <c r="E37" s="8"/>
      <c r="F37" s="8"/>
      <c r="G37" s="8"/>
      <c r="H37" s="8"/>
      <c r="I37" s="8"/>
    </row>
    <row r="38" spans="2:9" ht="12.75" customHeight="1">
      <c r="B38" s="8"/>
      <c r="C38" s="8"/>
      <c r="D38" s="8"/>
      <c r="E38" s="8"/>
      <c r="F38" s="8"/>
      <c r="G38" s="8"/>
      <c r="H38" s="8"/>
      <c r="I38" s="8"/>
    </row>
    <row r="39" spans="2:9" ht="12.75" customHeight="1">
      <c r="B39" s="8"/>
      <c r="C39" s="8"/>
      <c r="D39" s="8"/>
      <c r="E39" s="8"/>
      <c r="F39" s="8"/>
      <c r="G39" s="8"/>
      <c r="H39" s="8"/>
      <c r="I39" s="8"/>
    </row>
    <row r="40" spans="2:9" ht="12.75" customHeight="1">
      <c r="B40" s="8"/>
      <c r="C40" s="8"/>
      <c r="D40" s="8"/>
      <c r="E40" s="8"/>
      <c r="F40" s="8"/>
      <c r="G40" s="8"/>
      <c r="H40" s="8"/>
      <c r="I40" s="8"/>
    </row>
    <row r="41" spans="2:9" ht="12.75" customHeight="1">
      <c r="B41" s="8"/>
      <c r="C41" s="8"/>
      <c r="D41" s="8"/>
      <c r="E41" s="8"/>
      <c r="F41" s="8"/>
      <c r="G41" s="8"/>
      <c r="H41" s="8"/>
      <c r="I41" s="8"/>
    </row>
    <row r="42" spans="2:9" ht="12.75" customHeight="1">
      <c r="B42" s="8"/>
      <c r="C42" s="8"/>
      <c r="D42" s="8"/>
      <c r="E42" s="8"/>
      <c r="F42" s="8"/>
      <c r="G42" s="8"/>
      <c r="H42" s="8"/>
      <c r="I42" s="8"/>
    </row>
    <row r="43" spans="2:9" ht="12.75" customHeight="1">
      <c r="B43" s="8"/>
      <c r="C43" s="8"/>
      <c r="D43" s="8"/>
      <c r="E43" s="8"/>
      <c r="F43" s="8"/>
      <c r="G43" s="8"/>
      <c r="H43" s="8"/>
      <c r="I43" s="8"/>
    </row>
    <row r="44" spans="2:9" s="3" customFormat="1" ht="5.25" customHeight="1">
      <c r="C44" s="5"/>
      <c r="E44" s="4"/>
      <c r="F44" s="4"/>
      <c r="G44" s="4"/>
    </row>
    <row r="45" spans="2:9" ht="13.5">
      <c r="B45" s="98"/>
      <c r="C45" s="98"/>
      <c r="D45" s="98"/>
      <c r="E45" s="98"/>
      <c r="F45" s="7"/>
      <c r="G45" s="6"/>
      <c r="H45" s="6"/>
      <c r="I45" s="6"/>
    </row>
    <row r="46" spans="2:9" s="3" customFormat="1" ht="5.25" customHeight="1">
      <c r="C46" s="5"/>
      <c r="E46" s="4"/>
      <c r="F46" s="4"/>
      <c r="G46" s="4"/>
    </row>
    <row r="47" spans="2:9" ht="13.5">
      <c r="B47" s="5"/>
      <c r="C47" s="3"/>
      <c r="D47" s="4"/>
      <c r="E47" s="4"/>
      <c r="F47" s="4"/>
      <c r="G47" s="6"/>
      <c r="H47" s="6"/>
      <c r="I47" s="6"/>
    </row>
    <row r="48" spans="2:9" s="3" customFormat="1" ht="5.25" customHeight="1">
      <c r="C48" s="5"/>
      <c r="E48" s="4"/>
      <c r="F48" s="4"/>
      <c r="G48" s="4"/>
    </row>
    <row r="49" spans="2:9" ht="13.5">
      <c r="B49" s="5"/>
      <c r="C49" s="3"/>
      <c r="D49" s="4"/>
      <c r="E49" s="4"/>
      <c r="F49" s="4"/>
      <c r="G49" s="6"/>
      <c r="H49" s="6"/>
      <c r="I49" s="6"/>
    </row>
    <row r="50" spans="2:9" ht="13.5">
      <c r="B50" s="97"/>
      <c r="C50" s="97"/>
      <c r="D50" s="97"/>
      <c r="E50" s="97"/>
      <c r="F50" s="4"/>
      <c r="G50" s="6"/>
      <c r="H50" s="6"/>
      <c r="I50" s="6"/>
    </row>
    <row r="51" spans="2:9" ht="13.5">
      <c r="B51" s="97"/>
      <c r="C51" s="97"/>
      <c r="D51" s="97"/>
      <c r="E51" s="97"/>
      <c r="F51" s="4"/>
      <c r="G51" s="6"/>
      <c r="H51" s="6"/>
      <c r="I51" s="6"/>
    </row>
    <row r="52" spans="2:9" ht="13.5">
      <c r="B52" s="5"/>
      <c r="C52" s="3"/>
      <c r="D52" s="4"/>
      <c r="E52" s="4"/>
      <c r="F52" s="4"/>
      <c r="G52" s="6"/>
      <c r="H52" s="6"/>
      <c r="I52" s="6"/>
    </row>
    <row r="53" spans="2:9" s="3" customFormat="1" ht="5.25" customHeight="1">
      <c r="C53" s="5"/>
      <c r="E53" s="4"/>
      <c r="F53" s="4"/>
      <c r="G53" s="4"/>
    </row>
    <row r="54" spans="2:9" ht="13.5">
      <c r="B54" s="98"/>
      <c r="C54" s="98"/>
      <c r="D54" s="3"/>
      <c r="E54" s="3"/>
      <c r="F54" s="3"/>
      <c r="G54" s="3"/>
      <c r="H54" s="3"/>
      <c r="I54" s="3"/>
    </row>
    <row r="55" spans="2:9" ht="13.5">
      <c r="B55" s="2"/>
      <c r="C55" s="2"/>
      <c r="D55" s="2"/>
      <c r="E55" s="2"/>
      <c r="F55" s="2"/>
      <c r="G55" s="2"/>
      <c r="H55" s="2"/>
      <c r="I55" s="2"/>
    </row>
    <row r="56" spans="2:9" ht="13.5">
      <c r="B56" s="2"/>
      <c r="C56" s="2"/>
      <c r="D56" s="2"/>
      <c r="E56" s="2"/>
      <c r="F56" s="2"/>
      <c r="G56" s="2"/>
      <c r="H56" s="2"/>
      <c r="I56" s="2"/>
    </row>
    <row r="57" spans="2:9" ht="13.5">
      <c r="B57" s="2"/>
      <c r="C57" s="2"/>
      <c r="D57" s="2"/>
      <c r="E57" s="2"/>
      <c r="F57" s="2"/>
      <c r="G57" s="2"/>
      <c r="H57" s="2"/>
      <c r="I57" s="2"/>
    </row>
    <row r="58" spans="2:9" ht="13.5">
      <c r="B58" s="2"/>
      <c r="C58" s="2"/>
      <c r="D58" s="2"/>
      <c r="E58" s="2"/>
      <c r="F58" s="2"/>
      <c r="G58" s="2"/>
      <c r="H58" s="2"/>
      <c r="I58" s="2"/>
    </row>
    <row r="59" spans="2:9" ht="13.5">
      <c r="B59" s="2"/>
      <c r="C59" s="2"/>
      <c r="D59" s="2"/>
      <c r="E59" s="2"/>
      <c r="F59" s="2"/>
      <c r="G59" s="2"/>
      <c r="H59" s="2"/>
      <c r="I59" s="2"/>
    </row>
    <row r="60" spans="2:9" ht="13.5">
      <c r="B60" s="2"/>
      <c r="C60" s="2"/>
      <c r="D60" s="2"/>
      <c r="E60" s="2"/>
      <c r="F60" s="2"/>
      <c r="G60" s="2"/>
      <c r="H60" s="2"/>
      <c r="I60" s="2"/>
    </row>
    <row r="61" spans="2:9" ht="13.5">
      <c r="B61" s="2"/>
      <c r="C61" s="2"/>
      <c r="D61" s="2"/>
      <c r="E61" s="2"/>
      <c r="F61" s="2"/>
      <c r="G61" s="2"/>
      <c r="H61" s="2"/>
      <c r="I61" s="2"/>
    </row>
    <row r="62" spans="2:9" ht="13.5">
      <c r="B62" s="2"/>
      <c r="C62" s="2"/>
      <c r="D62" s="2"/>
      <c r="E62" s="2"/>
      <c r="F62" s="2"/>
      <c r="G62" s="2"/>
      <c r="H62" s="2"/>
      <c r="I62" s="2"/>
    </row>
    <row r="63" spans="2:9" ht="13.5">
      <c r="B63" s="2"/>
      <c r="C63" s="2"/>
      <c r="D63" s="2"/>
      <c r="E63" s="2"/>
      <c r="F63" s="2"/>
      <c r="G63" s="2"/>
      <c r="H63" s="2"/>
      <c r="I63" s="2"/>
    </row>
    <row r="64" spans="2:9" ht="13.5">
      <c r="B64" s="2"/>
      <c r="C64" s="2"/>
      <c r="D64" s="2"/>
      <c r="E64" s="2"/>
      <c r="F64" s="2"/>
      <c r="G64" s="2"/>
      <c r="H64" s="2"/>
      <c r="I64" s="2"/>
    </row>
  </sheetData>
  <mergeCells count="15">
    <mergeCell ref="B11:D11"/>
    <mergeCell ref="B51:E51"/>
    <mergeCell ref="B54:C54"/>
    <mergeCell ref="B45:E45"/>
    <mergeCell ref="B50:E50"/>
    <mergeCell ref="B15:O15"/>
    <mergeCell ref="B16:O16"/>
    <mergeCell ref="B17:O17"/>
    <mergeCell ref="B18:O18"/>
    <mergeCell ref="B19:O19"/>
    <mergeCell ref="B20:O20"/>
    <mergeCell ref="B21:O21"/>
    <mergeCell ref="B23:O23"/>
    <mergeCell ref="B24:O24"/>
    <mergeCell ref="B22:O22"/>
  </mergeCells>
  <pageMargins left="0.70866141732283472" right="0.70866141732283472" top="1.099537037037037" bottom="0.74803149606299213" header="0.31496062992125984" footer="0.31496062992125984"/>
  <pageSetup paperSize="9" orientation="landscape"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64"/>
  <sheetViews>
    <sheetView showGridLines="0" zoomScaleNormal="100" zoomScalePageLayoutView="95" workbookViewId="0"/>
  </sheetViews>
  <sheetFormatPr baseColWidth="10" defaultColWidth="5.7109375" defaultRowHeight="12.75"/>
  <cols>
    <col min="1" max="1" width="1.7109375" style="19" customWidth="1"/>
    <col min="2" max="2" width="50.42578125" style="19" customWidth="1"/>
    <col min="3" max="13" width="15" style="19" customWidth="1"/>
    <col min="14" max="235" width="5.7109375" style="19"/>
    <col min="236" max="236" width="40.7109375" style="19" customWidth="1"/>
    <col min="237" max="240" width="18.7109375" style="19" customWidth="1"/>
    <col min="241" max="491" width="5.7109375" style="19"/>
    <col min="492" max="492" width="40.7109375" style="19" customWidth="1"/>
    <col min="493" max="496" width="18.7109375" style="19" customWidth="1"/>
    <col min="497" max="747" width="5.7109375" style="19"/>
    <col min="748" max="748" width="40.7109375" style="19" customWidth="1"/>
    <col min="749" max="752" width="18.7109375" style="19" customWidth="1"/>
    <col min="753" max="1003" width="5.7109375" style="19"/>
    <col min="1004" max="1004" width="40.7109375" style="19" customWidth="1"/>
    <col min="1005" max="1008" width="18.7109375" style="19" customWidth="1"/>
    <col min="1009" max="1259" width="5.7109375" style="19"/>
    <col min="1260" max="1260" width="40.7109375" style="19" customWidth="1"/>
    <col min="1261" max="1264" width="18.7109375" style="19" customWidth="1"/>
    <col min="1265" max="1515" width="5.7109375" style="19"/>
    <col min="1516" max="1516" width="40.7109375" style="19" customWidth="1"/>
    <col min="1517" max="1520" width="18.7109375" style="19" customWidth="1"/>
    <col min="1521" max="1771" width="5.7109375" style="19"/>
    <col min="1772" max="1772" width="40.7109375" style="19" customWidth="1"/>
    <col min="1773" max="1776" width="18.7109375" style="19" customWidth="1"/>
    <col min="1777" max="2027" width="5.7109375" style="19"/>
    <col min="2028" max="2028" width="40.7109375" style="19" customWidth="1"/>
    <col min="2029" max="2032" width="18.7109375" style="19" customWidth="1"/>
    <col min="2033" max="2283" width="5.7109375" style="19"/>
    <col min="2284" max="2284" width="40.7109375" style="19" customWidth="1"/>
    <col min="2285" max="2288" width="18.7109375" style="19" customWidth="1"/>
    <col min="2289" max="2539" width="5.7109375" style="19"/>
    <col min="2540" max="2540" width="40.7109375" style="19" customWidth="1"/>
    <col min="2541" max="2544" width="18.7109375" style="19" customWidth="1"/>
    <col min="2545" max="2795" width="5.7109375" style="19"/>
    <col min="2796" max="2796" width="40.7109375" style="19" customWidth="1"/>
    <col min="2797" max="2800" width="18.7109375" style="19" customWidth="1"/>
    <col min="2801" max="3051" width="5.7109375" style="19"/>
    <col min="3052" max="3052" width="40.7109375" style="19" customWidth="1"/>
    <col min="3053" max="3056" width="18.7109375" style="19" customWidth="1"/>
    <col min="3057" max="3307" width="5.7109375" style="19"/>
    <col min="3308" max="3308" width="40.7109375" style="19" customWidth="1"/>
    <col min="3309" max="3312" width="18.7109375" style="19" customWidth="1"/>
    <col min="3313" max="3563" width="5.7109375" style="19"/>
    <col min="3564" max="3564" width="40.7109375" style="19" customWidth="1"/>
    <col min="3565" max="3568" width="18.7109375" style="19" customWidth="1"/>
    <col min="3569" max="3819" width="5.7109375" style="19"/>
    <col min="3820" max="3820" width="40.7109375" style="19" customWidth="1"/>
    <col min="3821" max="3824" width="18.7109375" style="19" customWidth="1"/>
    <col min="3825" max="4075" width="5.7109375" style="19"/>
    <col min="4076" max="4076" width="40.7109375" style="19" customWidth="1"/>
    <col min="4077" max="4080" width="18.7109375" style="19" customWidth="1"/>
    <col min="4081" max="4331" width="5.7109375" style="19"/>
    <col min="4332" max="4332" width="40.7109375" style="19" customWidth="1"/>
    <col min="4333" max="4336" width="18.7109375" style="19" customWidth="1"/>
    <col min="4337" max="4587" width="5.7109375" style="19"/>
    <col min="4588" max="4588" width="40.7109375" style="19" customWidth="1"/>
    <col min="4589" max="4592" width="18.7109375" style="19" customWidth="1"/>
    <col min="4593" max="4843" width="5.7109375" style="19"/>
    <col min="4844" max="4844" width="40.7109375" style="19" customWidth="1"/>
    <col min="4845" max="4848" width="18.7109375" style="19" customWidth="1"/>
    <col min="4849" max="5099" width="5.7109375" style="19"/>
    <col min="5100" max="5100" width="40.7109375" style="19" customWidth="1"/>
    <col min="5101" max="5104" width="18.7109375" style="19" customWidth="1"/>
    <col min="5105" max="5355" width="5.7109375" style="19"/>
    <col min="5356" max="5356" width="40.7109375" style="19" customWidth="1"/>
    <col min="5357" max="5360" width="18.7109375" style="19" customWidth="1"/>
    <col min="5361" max="5611" width="5.7109375" style="19"/>
    <col min="5612" max="5612" width="40.7109375" style="19" customWidth="1"/>
    <col min="5613" max="5616" width="18.7109375" style="19" customWidth="1"/>
    <col min="5617" max="5867" width="5.7109375" style="19"/>
    <col min="5868" max="5868" width="40.7109375" style="19" customWidth="1"/>
    <col min="5869" max="5872" width="18.7109375" style="19" customWidth="1"/>
    <col min="5873" max="6123" width="5.7109375" style="19"/>
    <col min="6124" max="6124" width="40.7109375" style="19" customWidth="1"/>
    <col min="6125" max="6128" width="18.7109375" style="19" customWidth="1"/>
    <col min="6129" max="6379" width="5.7109375" style="19"/>
    <col min="6380" max="6380" width="40.7109375" style="19" customWidth="1"/>
    <col min="6381" max="6384" width="18.7109375" style="19" customWidth="1"/>
    <col min="6385" max="6635" width="5.7109375" style="19"/>
    <col min="6636" max="6636" width="40.7109375" style="19" customWidth="1"/>
    <col min="6637" max="6640" width="18.7109375" style="19" customWidth="1"/>
    <col min="6641" max="6891" width="5.7109375" style="19"/>
    <col min="6892" max="6892" width="40.7109375" style="19" customWidth="1"/>
    <col min="6893" max="6896" width="18.7109375" style="19" customWidth="1"/>
    <col min="6897" max="7147" width="5.7109375" style="19"/>
    <col min="7148" max="7148" width="40.7109375" style="19" customWidth="1"/>
    <col min="7149" max="7152" width="18.7109375" style="19" customWidth="1"/>
    <col min="7153" max="7403" width="5.7109375" style="19"/>
    <col min="7404" max="7404" width="40.7109375" style="19" customWidth="1"/>
    <col min="7405" max="7408" width="18.7109375" style="19" customWidth="1"/>
    <col min="7409" max="7659" width="5.7109375" style="19"/>
    <col min="7660" max="7660" width="40.7109375" style="19" customWidth="1"/>
    <col min="7661" max="7664" width="18.7109375" style="19" customWidth="1"/>
    <col min="7665" max="7915" width="5.7109375" style="19"/>
    <col min="7916" max="7916" width="40.7109375" style="19" customWidth="1"/>
    <col min="7917" max="7920" width="18.7109375" style="19" customWidth="1"/>
    <col min="7921" max="8171" width="5.7109375" style="19"/>
    <col min="8172" max="8172" width="40.7109375" style="19" customWidth="1"/>
    <col min="8173" max="8176" width="18.7109375" style="19" customWidth="1"/>
    <col min="8177" max="8427" width="5.7109375" style="19"/>
    <col min="8428" max="8428" width="40.7109375" style="19" customWidth="1"/>
    <col min="8429" max="8432" width="18.7109375" style="19" customWidth="1"/>
    <col min="8433" max="8683" width="5.7109375" style="19"/>
    <col min="8684" max="8684" width="40.7109375" style="19" customWidth="1"/>
    <col min="8685" max="8688" width="18.7109375" style="19" customWidth="1"/>
    <col min="8689" max="8939" width="5.7109375" style="19"/>
    <col min="8940" max="8940" width="40.7109375" style="19" customWidth="1"/>
    <col min="8941" max="8944" width="18.7109375" style="19" customWidth="1"/>
    <col min="8945" max="9195" width="5.7109375" style="19"/>
    <col min="9196" max="9196" width="40.7109375" style="19" customWidth="1"/>
    <col min="9197" max="9200" width="18.7109375" style="19" customWidth="1"/>
    <col min="9201" max="9451" width="5.7109375" style="19"/>
    <col min="9452" max="9452" width="40.7109375" style="19" customWidth="1"/>
    <col min="9453" max="9456" width="18.7109375" style="19" customWidth="1"/>
    <col min="9457" max="9707" width="5.7109375" style="19"/>
    <col min="9708" max="9708" width="40.7109375" style="19" customWidth="1"/>
    <col min="9709" max="9712" width="18.7109375" style="19" customWidth="1"/>
    <col min="9713" max="9963" width="5.7109375" style="19"/>
    <col min="9964" max="9964" width="40.7109375" style="19" customWidth="1"/>
    <col min="9965" max="9968" width="18.7109375" style="19" customWidth="1"/>
    <col min="9969" max="10219" width="5.7109375" style="19"/>
    <col min="10220" max="10220" width="40.7109375" style="19" customWidth="1"/>
    <col min="10221" max="10224" width="18.7109375" style="19" customWidth="1"/>
    <col min="10225" max="10475" width="5.7109375" style="19"/>
    <col min="10476" max="10476" width="40.7109375" style="19" customWidth="1"/>
    <col min="10477" max="10480" width="18.7109375" style="19" customWidth="1"/>
    <col min="10481" max="10731" width="5.7109375" style="19"/>
    <col min="10732" max="10732" width="40.7109375" style="19" customWidth="1"/>
    <col min="10733" max="10736" width="18.7109375" style="19" customWidth="1"/>
    <col min="10737" max="10987" width="5.7109375" style="19"/>
    <col min="10988" max="10988" width="40.7109375" style="19" customWidth="1"/>
    <col min="10989" max="10992" width="18.7109375" style="19" customWidth="1"/>
    <col min="10993" max="11243" width="5.7109375" style="19"/>
    <col min="11244" max="11244" width="40.7109375" style="19" customWidth="1"/>
    <col min="11245" max="11248" width="18.7109375" style="19" customWidth="1"/>
    <col min="11249" max="11499" width="5.7109375" style="19"/>
    <col min="11500" max="11500" width="40.7109375" style="19" customWidth="1"/>
    <col min="11501" max="11504" width="18.7109375" style="19" customWidth="1"/>
    <col min="11505" max="11755" width="5.7109375" style="19"/>
    <col min="11756" max="11756" width="40.7109375" style="19" customWidth="1"/>
    <col min="11757" max="11760" width="18.7109375" style="19" customWidth="1"/>
    <col min="11761" max="12011" width="5.7109375" style="19"/>
    <col min="12012" max="12012" width="40.7109375" style="19" customWidth="1"/>
    <col min="12013" max="12016" width="18.7109375" style="19" customWidth="1"/>
    <col min="12017" max="12267" width="5.7109375" style="19"/>
    <col min="12268" max="12268" width="40.7109375" style="19" customWidth="1"/>
    <col min="12269" max="12272" width="18.7109375" style="19" customWidth="1"/>
    <col min="12273" max="12523" width="5.7109375" style="19"/>
    <col min="12524" max="12524" width="40.7109375" style="19" customWidth="1"/>
    <col min="12525" max="12528" width="18.7109375" style="19" customWidth="1"/>
    <col min="12529" max="12779" width="5.7109375" style="19"/>
    <col min="12780" max="12780" width="40.7109375" style="19" customWidth="1"/>
    <col min="12781" max="12784" width="18.7109375" style="19" customWidth="1"/>
    <col min="12785" max="13035" width="5.7109375" style="19"/>
    <col min="13036" max="13036" width="40.7109375" style="19" customWidth="1"/>
    <col min="13037" max="13040" width="18.7109375" style="19" customWidth="1"/>
    <col min="13041" max="13291" width="5.7109375" style="19"/>
    <col min="13292" max="13292" width="40.7109375" style="19" customWidth="1"/>
    <col min="13293" max="13296" width="18.7109375" style="19" customWidth="1"/>
    <col min="13297" max="13547" width="5.7109375" style="19"/>
    <col min="13548" max="13548" width="40.7109375" style="19" customWidth="1"/>
    <col min="13549" max="13552" width="18.7109375" style="19" customWidth="1"/>
    <col min="13553" max="13803" width="5.7109375" style="19"/>
    <col min="13804" max="13804" width="40.7109375" style="19" customWidth="1"/>
    <col min="13805" max="13808" width="18.7109375" style="19" customWidth="1"/>
    <col min="13809" max="14059" width="5.7109375" style="19"/>
    <col min="14060" max="14060" width="40.7109375" style="19" customWidth="1"/>
    <col min="14061" max="14064" width="18.7109375" style="19" customWidth="1"/>
    <col min="14065" max="14315" width="5.7109375" style="19"/>
    <col min="14316" max="14316" width="40.7109375" style="19" customWidth="1"/>
    <col min="14317" max="14320" width="18.7109375" style="19" customWidth="1"/>
    <col min="14321" max="14571" width="5.7109375" style="19"/>
    <col min="14572" max="14572" width="40.7109375" style="19" customWidth="1"/>
    <col min="14573" max="14576" width="18.7109375" style="19" customWidth="1"/>
    <col min="14577" max="14827" width="5.7109375" style="19"/>
    <col min="14828" max="14828" width="40.7109375" style="19" customWidth="1"/>
    <col min="14829" max="14832" width="18.7109375" style="19" customWidth="1"/>
    <col min="14833" max="15083" width="5.7109375" style="19"/>
    <col min="15084" max="15084" width="40.7109375" style="19" customWidth="1"/>
    <col min="15085" max="15088" width="18.7109375" style="19" customWidth="1"/>
    <col min="15089" max="15339" width="5.7109375" style="19"/>
    <col min="15340" max="15340" width="40.7109375" style="19" customWidth="1"/>
    <col min="15341" max="15344" width="18.7109375" style="19" customWidth="1"/>
    <col min="15345" max="15595" width="5.7109375" style="19"/>
    <col min="15596" max="15596" width="40.7109375" style="19" customWidth="1"/>
    <col min="15597" max="15600" width="18.7109375" style="19" customWidth="1"/>
    <col min="15601" max="15851" width="5.7109375" style="19"/>
    <col min="15852" max="15852" width="40.7109375" style="19" customWidth="1"/>
    <col min="15853" max="15856" width="18.7109375" style="19" customWidth="1"/>
    <col min="15857" max="16107" width="5.7109375" style="19"/>
    <col min="16108" max="16108" width="40.7109375" style="19" customWidth="1"/>
    <col min="16109" max="16112" width="18.7109375" style="19" customWidth="1"/>
    <col min="16113" max="16384" width="5.7109375" style="19"/>
  </cols>
  <sheetData>
    <row r="1" spans="2:13" ht="9.9499999999999993" customHeight="1"/>
    <row r="2" spans="2:13" s="30" customFormat="1" ht="15">
      <c r="B2" s="36" t="s">
        <v>42</v>
      </c>
      <c r="C2" s="37"/>
      <c r="D2" s="37"/>
      <c r="E2" s="37"/>
    </row>
    <row r="4" spans="2:13" ht="33.75" customHeight="1">
      <c r="B4" s="35" t="s">
        <v>46</v>
      </c>
      <c r="C4" s="34">
        <v>2014</v>
      </c>
      <c r="D4" s="34">
        <v>2015</v>
      </c>
      <c r="E4" s="34">
        <v>2016</v>
      </c>
      <c r="F4" s="34">
        <v>2017</v>
      </c>
      <c r="G4" s="34">
        <v>2018</v>
      </c>
      <c r="H4" s="34">
        <v>2019</v>
      </c>
      <c r="I4" s="34">
        <v>2020</v>
      </c>
      <c r="J4" s="34">
        <v>2021</v>
      </c>
      <c r="K4" s="34">
        <v>2022</v>
      </c>
      <c r="L4" s="34">
        <v>2023</v>
      </c>
      <c r="M4" s="34">
        <v>2024</v>
      </c>
    </row>
    <row r="5" spans="2:13" ht="13.5" customHeight="1">
      <c r="B5" s="65" t="s">
        <v>34</v>
      </c>
      <c r="C5" s="58">
        <v>303577729.0399999</v>
      </c>
      <c r="D5" s="58">
        <v>314922804.27999997</v>
      </c>
      <c r="E5" s="58">
        <v>332459996.01999998</v>
      </c>
      <c r="F5" s="86">
        <v>345198800.72000003</v>
      </c>
      <c r="G5" s="86">
        <v>355357397.54000002</v>
      </c>
      <c r="H5" s="86">
        <v>361778320.87000006</v>
      </c>
      <c r="I5" s="86">
        <v>401033107.15999997</v>
      </c>
      <c r="J5" s="86">
        <v>380644524.96000004</v>
      </c>
      <c r="K5" s="90">
        <v>389668051.60999995</v>
      </c>
      <c r="L5" s="90">
        <v>409872322.29000002</v>
      </c>
      <c r="M5" s="90">
        <v>439314265.35999995</v>
      </c>
    </row>
    <row r="6" spans="2:13" ht="13.5" customHeight="1">
      <c r="B6" s="32" t="s">
        <v>33</v>
      </c>
      <c r="C6" s="29">
        <v>214827115.22999996</v>
      </c>
      <c r="D6" s="29">
        <v>218096988.13</v>
      </c>
      <c r="E6" s="29">
        <v>223243470.46000001</v>
      </c>
      <c r="F6" s="29">
        <v>229222774.31</v>
      </c>
      <c r="G6" s="29">
        <v>231342882.24000001</v>
      </c>
      <c r="H6" s="29">
        <v>239272050.32000002</v>
      </c>
      <c r="I6" s="29">
        <v>265571547.56</v>
      </c>
      <c r="J6" s="29">
        <v>246705887.12000003</v>
      </c>
      <c r="K6" s="29">
        <v>252404491.44</v>
      </c>
      <c r="L6" s="29">
        <v>273531699.36000001</v>
      </c>
      <c r="M6" s="29">
        <v>292165998.76999998</v>
      </c>
    </row>
    <row r="7" spans="2:13" ht="13.5" customHeight="1">
      <c r="B7" s="32" t="s">
        <v>32</v>
      </c>
      <c r="C7" s="29">
        <v>47187724.579999998</v>
      </c>
      <c r="D7" s="29">
        <v>48806400.539999999</v>
      </c>
      <c r="E7" s="29">
        <v>57251331.549999997</v>
      </c>
      <c r="F7" s="29">
        <v>59971799.109999999</v>
      </c>
      <c r="G7" s="29">
        <v>66849288.649999999</v>
      </c>
      <c r="H7" s="29">
        <v>62685375.289999999</v>
      </c>
      <c r="I7" s="29">
        <v>66681178.82</v>
      </c>
      <c r="J7" s="29">
        <v>63554186.140000001</v>
      </c>
      <c r="K7" s="29">
        <v>66894107.700000003</v>
      </c>
      <c r="L7" s="29">
        <v>61585319.299999997</v>
      </c>
      <c r="M7" s="29">
        <v>66820006.57</v>
      </c>
    </row>
    <row r="8" spans="2:13" ht="13.5" customHeight="1">
      <c r="B8" s="32" t="s">
        <v>31</v>
      </c>
      <c r="C8" s="29">
        <v>23577587.449999999</v>
      </c>
      <c r="D8" s="29">
        <v>25995426.530000001</v>
      </c>
      <c r="E8" s="29">
        <v>25967485.489999998</v>
      </c>
      <c r="F8" s="29">
        <v>25799899.73</v>
      </c>
      <c r="G8" s="29">
        <v>27279447.149999999</v>
      </c>
      <c r="H8" s="29">
        <v>28112193.100000001</v>
      </c>
      <c r="I8" s="29">
        <v>31152624.510000002</v>
      </c>
      <c r="J8" s="29">
        <v>35099274.989999995</v>
      </c>
      <c r="K8" s="29">
        <v>30455376.199999999</v>
      </c>
      <c r="L8" s="29">
        <v>32427431.98</v>
      </c>
      <c r="M8" s="29">
        <v>37765000.769999996</v>
      </c>
    </row>
    <row r="9" spans="2:13" ht="13.5" customHeight="1">
      <c r="B9" s="59" t="s">
        <v>30</v>
      </c>
      <c r="C9" s="31">
        <v>17985301.780000001</v>
      </c>
      <c r="D9" s="31">
        <v>22023989.079999998</v>
      </c>
      <c r="E9" s="31">
        <v>25997708.52</v>
      </c>
      <c r="F9" s="80">
        <v>30204327.57</v>
      </c>
      <c r="G9" s="80">
        <v>29885779.5</v>
      </c>
      <c r="H9" s="80">
        <v>31708702.16</v>
      </c>
      <c r="I9" s="80">
        <v>37627756.269999996</v>
      </c>
      <c r="J9" s="80">
        <v>35285176.709999993</v>
      </c>
      <c r="K9" s="80">
        <v>39914076.270000003</v>
      </c>
      <c r="L9" s="80">
        <v>42327871.649999999</v>
      </c>
      <c r="M9" s="80">
        <v>42563259.250000007</v>
      </c>
    </row>
    <row r="10" spans="2:13" ht="13.5" customHeight="1">
      <c r="B10" s="66" t="s">
        <v>29</v>
      </c>
      <c r="C10" s="60">
        <v>184290853.16999999</v>
      </c>
      <c r="D10" s="60">
        <v>161778181.05000001</v>
      </c>
      <c r="E10" s="60">
        <v>165299305.75</v>
      </c>
      <c r="F10" s="60">
        <v>171907631.77000001</v>
      </c>
      <c r="G10" s="60">
        <v>181459249.38999999</v>
      </c>
      <c r="H10" s="60">
        <v>187334166.32999998</v>
      </c>
      <c r="I10" s="60">
        <v>213179695.17000002</v>
      </c>
      <c r="J10" s="60">
        <v>212794062.28</v>
      </c>
      <c r="K10" s="60">
        <v>232268992.06</v>
      </c>
      <c r="L10" s="60">
        <v>232814182.31999999</v>
      </c>
      <c r="M10" s="60">
        <v>254249086.30000001</v>
      </c>
    </row>
    <row r="11" spans="2:13" ht="13.5" customHeight="1">
      <c r="B11" s="65" t="s">
        <v>28</v>
      </c>
      <c r="C11" s="58">
        <v>92358468.24000001</v>
      </c>
      <c r="D11" s="58">
        <v>70621149.070000008</v>
      </c>
      <c r="E11" s="58">
        <v>74020063.090000004</v>
      </c>
      <c r="F11" s="58">
        <v>80439102.730000004</v>
      </c>
      <c r="G11" s="58">
        <v>85159061.799999997</v>
      </c>
      <c r="H11" s="58">
        <v>91999126.160000026</v>
      </c>
      <c r="I11" s="58">
        <v>102040512.48999999</v>
      </c>
      <c r="J11" s="58">
        <v>111765492.64999999</v>
      </c>
      <c r="K11" s="58">
        <v>109623577.3</v>
      </c>
      <c r="L11" s="58">
        <v>114462673.16</v>
      </c>
      <c r="M11" s="58">
        <v>133376477.53000002</v>
      </c>
    </row>
    <row r="12" spans="2:13" ht="13.5" customHeight="1">
      <c r="B12" s="32" t="s">
        <v>27</v>
      </c>
      <c r="C12" s="29">
        <v>68948835.25</v>
      </c>
      <c r="D12" s="29">
        <v>43322081.159999996</v>
      </c>
      <c r="E12" s="29">
        <v>47129176.869999997</v>
      </c>
      <c r="F12" s="29">
        <v>49700000.859999999</v>
      </c>
      <c r="G12" s="29">
        <v>51171368.740000002</v>
      </c>
      <c r="H12" s="29">
        <v>53013782.230000012</v>
      </c>
      <c r="I12" s="29">
        <v>57252982.100000001</v>
      </c>
      <c r="J12" s="29">
        <v>63821790.460000001</v>
      </c>
      <c r="K12" s="29">
        <v>56872753.5</v>
      </c>
      <c r="L12" s="29">
        <v>57765759.140000001</v>
      </c>
      <c r="M12" s="29">
        <v>66065407.579999998</v>
      </c>
    </row>
    <row r="13" spans="2:13" ht="13.5" customHeight="1">
      <c r="B13" s="32" t="s">
        <v>45</v>
      </c>
      <c r="C13" s="29">
        <v>21650131.300000001</v>
      </c>
      <c r="D13" s="29">
        <v>24711479.98</v>
      </c>
      <c r="E13" s="29">
        <v>24206041.969999999</v>
      </c>
      <c r="F13" s="29">
        <v>27805792.609999999</v>
      </c>
      <c r="G13" s="29">
        <v>30711135.190000001</v>
      </c>
      <c r="H13" s="29">
        <v>34104835.25</v>
      </c>
      <c r="I13" s="29">
        <v>39690003.149999999</v>
      </c>
      <c r="J13" s="29">
        <v>41639300.109999999</v>
      </c>
      <c r="K13" s="29">
        <v>45375252.539999999</v>
      </c>
      <c r="L13" s="29">
        <v>48840446.079999998</v>
      </c>
      <c r="M13" s="29">
        <v>57345720.340000011</v>
      </c>
    </row>
    <row r="14" spans="2:13" ht="13.5" customHeight="1">
      <c r="B14" s="59" t="s">
        <v>14</v>
      </c>
      <c r="C14" s="31">
        <v>1759501.69</v>
      </c>
      <c r="D14" s="31">
        <v>2587587.9300000002</v>
      </c>
      <c r="E14" s="31">
        <v>2684844.25</v>
      </c>
      <c r="F14" s="80">
        <v>2933309.26</v>
      </c>
      <c r="G14" s="80">
        <v>3276557.87</v>
      </c>
      <c r="H14" s="80">
        <v>4880508.68</v>
      </c>
      <c r="I14" s="80">
        <v>5097527.24</v>
      </c>
      <c r="J14" s="80">
        <v>6304402.0800000001</v>
      </c>
      <c r="K14" s="80">
        <v>7375571.2599999998</v>
      </c>
      <c r="L14" s="80">
        <v>7856467.9400000004</v>
      </c>
      <c r="M14" s="80">
        <v>9965349.6099999994</v>
      </c>
    </row>
    <row r="15" spans="2:13" ht="13.5" customHeight="1">
      <c r="B15" s="66" t="s">
        <v>26</v>
      </c>
      <c r="C15" s="60">
        <v>8088817.1799999997</v>
      </c>
      <c r="D15" s="60">
        <v>8630502.9399999995</v>
      </c>
      <c r="E15" s="60">
        <v>9490686.9100000001</v>
      </c>
      <c r="F15" s="60">
        <v>9510818.9000000004</v>
      </c>
      <c r="G15" s="60">
        <v>9650117.1999999993</v>
      </c>
      <c r="H15" s="60">
        <v>12096199.899999999</v>
      </c>
      <c r="I15" s="60">
        <v>13851800.140000001</v>
      </c>
      <c r="J15" s="60">
        <v>14176336.129999999</v>
      </c>
      <c r="K15" s="60">
        <v>13969100.220000001</v>
      </c>
      <c r="L15" s="60">
        <v>14438726.9</v>
      </c>
      <c r="M15" s="60">
        <v>16198037.780000001</v>
      </c>
    </row>
    <row r="16" spans="2:13" ht="13.5" customHeight="1">
      <c r="B16" s="64" t="s">
        <v>25</v>
      </c>
      <c r="C16" s="58">
        <v>7114722.129999999</v>
      </c>
      <c r="D16" s="58">
        <v>7051777.0799999991</v>
      </c>
      <c r="E16" s="58">
        <v>8681688.5500000007</v>
      </c>
      <c r="F16" s="58">
        <v>8959965.4800000004</v>
      </c>
      <c r="G16" s="58">
        <v>8768511</v>
      </c>
      <c r="H16" s="58">
        <v>9071008.6600000001</v>
      </c>
      <c r="I16" s="58">
        <v>10950962.07</v>
      </c>
      <c r="J16" s="58">
        <v>15111897.16</v>
      </c>
      <c r="K16" s="58">
        <v>13585389.629999999</v>
      </c>
      <c r="L16" s="58">
        <v>8559497.75</v>
      </c>
      <c r="M16" s="58">
        <v>8139466.0999999996</v>
      </c>
    </row>
    <row r="17" spans="2:13" ht="13.5" customHeight="1">
      <c r="B17" s="32" t="s">
        <v>24</v>
      </c>
      <c r="C17" s="29">
        <v>2997964.71</v>
      </c>
      <c r="D17" s="29">
        <v>3030400.05</v>
      </c>
      <c r="E17" s="29">
        <v>2987142.17</v>
      </c>
      <c r="F17" s="29">
        <v>2997258.68</v>
      </c>
      <c r="G17" s="29">
        <v>2582068.9500000002</v>
      </c>
      <c r="H17" s="29">
        <v>2797644.25</v>
      </c>
      <c r="I17" s="29">
        <v>0</v>
      </c>
      <c r="J17" s="29">
        <v>0</v>
      </c>
      <c r="K17" s="29">
        <v>0</v>
      </c>
      <c r="L17" s="29">
        <v>142000</v>
      </c>
      <c r="M17" s="29">
        <v>142000</v>
      </c>
    </row>
    <row r="18" spans="2:13" ht="13.5" customHeight="1">
      <c r="B18" s="32" t="s">
        <v>23</v>
      </c>
      <c r="C18" s="29">
        <v>2087543.15</v>
      </c>
      <c r="D18" s="29">
        <v>2099392.5499999998</v>
      </c>
      <c r="E18" s="29">
        <v>2120000</v>
      </c>
      <c r="F18" s="29">
        <v>2120000</v>
      </c>
      <c r="G18" s="29">
        <v>2240000</v>
      </c>
      <c r="H18" s="29">
        <v>2280000</v>
      </c>
      <c r="I18" s="29">
        <v>2400000</v>
      </c>
      <c r="J18" s="29">
        <v>2430000</v>
      </c>
      <c r="K18" s="29">
        <v>2500000</v>
      </c>
      <c r="L18" s="29">
        <v>2750000</v>
      </c>
      <c r="M18" s="29">
        <v>2915000</v>
      </c>
    </row>
    <row r="19" spans="2:13" ht="13.5" customHeight="1">
      <c r="B19" s="32" t="s">
        <v>22</v>
      </c>
      <c r="C19" s="29">
        <v>1416689.41</v>
      </c>
      <c r="D19" s="29">
        <v>1353011.3</v>
      </c>
      <c r="E19" s="29">
        <v>1066984.24</v>
      </c>
      <c r="F19" s="29">
        <v>866708.75</v>
      </c>
      <c r="G19" s="29">
        <v>1152225.74</v>
      </c>
      <c r="H19" s="29">
        <v>1293227.18</v>
      </c>
      <c r="I19" s="29">
        <v>3500173.41</v>
      </c>
      <c r="J19" s="29">
        <v>1479544.61</v>
      </c>
      <c r="K19" s="29">
        <v>1614225.54</v>
      </c>
      <c r="L19" s="29">
        <v>1844219.43</v>
      </c>
      <c r="M19" s="29">
        <v>1889756.77</v>
      </c>
    </row>
    <row r="20" spans="2:13" ht="13.5" customHeight="1">
      <c r="B20" s="32" t="s">
        <v>21</v>
      </c>
      <c r="C20" s="29">
        <v>0</v>
      </c>
      <c r="D20" s="29">
        <v>0</v>
      </c>
      <c r="E20" s="29">
        <v>1738000</v>
      </c>
      <c r="F20" s="29">
        <v>1838858.11</v>
      </c>
      <c r="G20" s="29">
        <v>1764013.53</v>
      </c>
      <c r="H20" s="29">
        <v>1897733.45</v>
      </c>
      <c r="I20" s="29">
        <v>1877943.99</v>
      </c>
      <c r="J20" s="29">
        <v>1613889.2</v>
      </c>
      <c r="K20" s="29">
        <v>1704287.39</v>
      </c>
      <c r="L20" s="29">
        <v>1880834.33</v>
      </c>
      <c r="M20" s="29">
        <v>2004396.66</v>
      </c>
    </row>
    <row r="21" spans="2:13" ht="13.5" customHeight="1">
      <c r="B21" s="32" t="s">
        <v>56</v>
      </c>
      <c r="C21" s="29">
        <v>0</v>
      </c>
      <c r="D21" s="29">
        <v>0</v>
      </c>
      <c r="E21" s="29">
        <v>0</v>
      </c>
      <c r="F21" s="31">
        <v>0</v>
      </c>
      <c r="G21" s="31">
        <v>0</v>
      </c>
      <c r="H21" s="31">
        <v>0</v>
      </c>
      <c r="I21" s="31">
        <v>2238682.75</v>
      </c>
      <c r="J21" s="31">
        <v>8935005.8900000006</v>
      </c>
      <c r="K21" s="31">
        <v>6982513.6600000001</v>
      </c>
      <c r="L21" s="31">
        <v>354885.89</v>
      </c>
      <c r="M21" s="31">
        <v>48169.59</v>
      </c>
    </row>
    <row r="22" spans="2:13" ht="13.5" customHeight="1">
      <c r="B22" s="32" t="s">
        <v>60</v>
      </c>
      <c r="C22" s="29"/>
      <c r="D22" s="29"/>
      <c r="E22" s="29"/>
      <c r="F22" s="31"/>
      <c r="G22" s="31"/>
      <c r="H22" s="31"/>
      <c r="I22" s="31"/>
      <c r="J22" s="31"/>
      <c r="K22" s="31"/>
      <c r="L22" s="31">
        <v>791269.65</v>
      </c>
      <c r="M22" s="31">
        <v>464476.5</v>
      </c>
    </row>
    <row r="23" spans="2:13" ht="13.5" customHeight="1">
      <c r="B23" s="32" t="s">
        <v>14</v>
      </c>
      <c r="C23" s="29">
        <v>612524.78</v>
      </c>
      <c r="D23" s="29">
        <v>568973.18000000005</v>
      </c>
      <c r="E23" s="29">
        <v>769562.14</v>
      </c>
      <c r="F23" s="80">
        <v>1117139.94</v>
      </c>
      <c r="G23" s="80">
        <v>1030202.78</v>
      </c>
      <c r="H23" s="80">
        <v>802403.78</v>
      </c>
      <c r="I23" s="80">
        <v>934161.91999999993</v>
      </c>
      <c r="J23" s="80">
        <v>653457.46</v>
      </c>
      <c r="K23" s="80">
        <v>784363.04</v>
      </c>
      <c r="L23" s="80">
        <f>712852.95+83435.5</f>
        <v>796288.45</v>
      </c>
      <c r="M23" s="80">
        <v>675666.58000000007</v>
      </c>
    </row>
    <row r="24" spans="2:13" ht="14.25" customHeight="1">
      <c r="B24" s="67" t="s">
        <v>20</v>
      </c>
      <c r="C24" s="26">
        <v>4667098.75</v>
      </c>
      <c r="D24" s="26">
        <v>4668547.29</v>
      </c>
      <c r="E24" s="26">
        <v>4744953.4800000004</v>
      </c>
      <c r="F24" s="26">
        <v>4646991.43</v>
      </c>
      <c r="G24" s="26">
        <v>5078571.8</v>
      </c>
      <c r="H24" s="26">
        <v>5150395.49</v>
      </c>
      <c r="I24" s="26">
        <v>7045001.1299999999</v>
      </c>
      <c r="J24" s="26">
        <v>12592980.629999999</v>
      </c>
      <c r="K24" s="26">
        <v>6718516.2999999998</v>
      </c>
      <c r="L24" s="26">
        <v>6702419.9000000004</v>
      </c>
      <c r="M24" s="26">
        <v>7169570.0599999996</v>
      </c>
    </row>
    <row r="25" spans="2:13" s="62" customFormat="1" ht="4.5" customHeight="1">
      <c r="B25" s="63"/>
      <c r="C25" s="63"/>
      <c r="D25" s="63"/>
      <c r="E25" s="63"/>
      <c r="F25" s="87"/>
      <c r="G25" s="87"/>
      <c r="K25" s="91"/>
      <c r="L25" s="91"/>
      <c r="M25" s="91"/>
    </row>
    <row r="26" spans="2:13" ht="13.5" customHeight="1">
      <c r="B26" s="64" t="s">
        <v>19</v>
      </c>
      <c r="C26" s="58">
        <v>2399327</v>
      </c>
      <c r="D26" s="58">
        <v>2301464.5499999998</v>
      </c>
      <c r="E26" s="58">
        <v>2080436</v>
      </c>
      <c r="F26" s="72">
        <v>2340360</v>
      </c>
      <c r="G26" s="72">
        <v>2264820.17</v>
      </c>
      <c r="H26" s="72">
        <v>2347739.16</v>
      </c>
      <c r="I26" s="72">
        <v>4861786.13</v>
      </c>
      <c r="J26" s="72">
        <v>5066402.1800000006</v>
      </c>
      <c r="K26" s="72">
        <f>K27+K28+K29</f>
        <v>4691024.66</v>
      </c>
      <c r="L26" s="72">
        <f>L27+L28+L29</f>
        <v>3456769.6300000004</v>
      </c>
      <c r="M26" s="72">
        <v>4701875.95</v>
      </c>
    </row>
    <row r="27" spans="2:13" ht="13.5" customHeight="1">
      <c r="B27" s="32" t="s">
        <v>18</v>
      </c>
      <c r="C27" s="29">
        <v>1586926</v>
      </c>
      <c r="D27" s="29">
        <v>1717202.55</v>
      </c>
      <c r="E27" s="29">
        <v>1338918</v>
      </c>
      <c r="F27" s="29">
        <v>1384435</v>
      </c>
      <c r="G27" s="29">
        <v>1367228.45</v>
      </c>
      <c r="H27" s="29">
        <v>1818109</v>
      </c>
      <c r="I27" s="29">
        <v>1975114</v>
      </c>
      <c r="J27" s="29">
        <v>1998996</v>
      </c>
      <c r="K27" s="29">
        <v>2016863</v>
      </c>
      <c r="L27" s="29">
        <v>2078737</v>
      </c>
      <c r="M27" s="29">
        <v>2211770</v>
      </c>
    </row>
    <row r="28" spans="2:13" ht="13.5" customHeight="1">
      <c r="B28" s="32" t="s">
        <v>17</v>
      </c>
      <c r="C28" s="29">
        <v>532971</v>
      </c>
      <c r="D28" s="29">
        <v>206208</v>
      </c>
      <c r="E28" s="29">
        <v>233840</v>
      </c>
      <c r="F28" s="29">
        <v>373755.9</v>
      </c>
      <c r="G28" s="29">
        <v>270489.3</v>
      </c>
      <c r="H28" s="29">
        <v>398741.95</v>
      </c>
      <c r="I28" s="29">
        <v>2769006.1</v>
      </c>
      <c r="J28" s="29">
        <v>2959290.2800000003</v>
      </c>
      <c r="K28" s="29">
        <v>2612164.89</v>
      </c>
      <c r="L28" s="29">
        <v>1083119.03</v>
      </c>
      <c r="M28" s="29">
        <v>1529979.55</v>
      </c>
    </row>
    <row r="29" spans="2:13" ht="13.5" customHeight="1">
      <c r="B29" s="59" t="s">
        <v>14</v>
      </c>
      <c r="C29" s="31">
        <v>-37694</v>
      </c>
      <c r="D29" s="31">
        <v>37381</v>
      </c>
      <c r="E29" s="31">
        <v>88105</v>
      </c>
      <c r="F29" s="80">
        <v>88356.1</v>
      </c>
      <c r="G29" s="80">
        <v>118441.87</v>
      </c>
      <c r="H29" s="80">
        <v>130888.20999999999</v>
      </c>
      <c r="I29" s="80">
        <v>117666.03</v>
      </c>
      <c r="J29" s="80">
        <v>108115.9</v>
      </c>
      <c r="K29" s="80">
        <v>61996.77</v>
      </c>
      <c r="L29" s="80">
        <v>294913.59999999998</v>
      </c>
      <c r="M29" s="80">
        <v>960126.4</v>
      </c>
    </row>
    <row r="30" spans="2:13" ht="15" customHeight="1">
      <c r="B30" s="71" t="s">
        <v>14</v>
      </c>
      <c r="C30" s="72">
        <v>2132130.7400000002</v>
      </c>
      <c r="D30" s="72">
        <v>1732670.09</v>
      </c>
      <c r="E30" s="72">
        <v>1639508.1400000001</v>
      </c>
      <c r="F30" s="88">
        <v>1620257.96</v>
      </c>
      <c r="G30" s="88">
        <v>1594725.44</v>
      </c>
      <c r="H30" s="88">
        <v>2255209.88</v>
      </c>
      <c r="I30" s="88">
        <v>5016376.87</v>
      </c>
      <c r="J30" s="88">
        <v>4204064.540000001</v>
      </c>
      <c r="K30" s="88">
        <f>K35+K34+K33+K32+K31</f>
        <v>3961469.1900000004</v>
      </c>
      <c r="L30" s="88">
        <f>L35+L34+L33+L32+L31</f>
        <v>5738672.5</v>
      </c>
      <c r="M30" s="88">
        <v>6628335.0399999991</v>
      </c>
    </row>
    <row r="31" spans="2:13" ht="13.5" customHeight="1">
      <c r="B31" s="32" t="s">
        <v>16</v>
      </c>
      <c r="C31" s="29">
        <v>1089213</v>
      </c>
      <c r="D31" s="29">
        <v>577254.1</v>
      </c>
      <c r="E31" s="29">
        <v>731347</v>
      </c>
      <c r="F31" s="29">
        <v>820000</v>
      </c>
      <c r="G31" s="29">
        <v>691355.39</v>
      </c>
      <c r="H31" s="29">
        <v>1116058.78</v>
      </c>
      <c r="I31" s="29">
        <v>1334564.02</v>
      </c>
      <c r="J31" s="29">
        <v>1790140.23</v>
      </c>
      <c r="K31" s="29">
        <v>1854212.45</v>
      </c>
      <c r="L31" s="29">
        <f>1539662.22+249392.7</f>
        <v>1789054.92</v>
      </c>
      <c r="M31" s="29">
        <v>2622437.15</v>
      </c>
    </row>
    <row r="32" spans="2:13" ht="13.5" customHeight="1">
      <c r="B32" s="32" t="s">
        <v>15</v>
      </c>
      <c r="C32" s="29">
        <v>387806.73</v>
      </c>
      <c r="D32" s="29">
        <v>440502.75</v>
      </c>
      <c r="E32" s="29">
        <v>463722.25</v>
      </c>
      <c r="F32" s="29">
        <v>441265.2</v>
      </c>
      <c r="G32" s="29">
        <v>478938.75</v>
      </c>
      <c r="H32" s="29">
        <v>541163.35</v>
      </c>
      <c r="I32" s="29">
        <v>558477.64999999991</v>
      </c>
      <c r="J32" s="29">
        <v>805372.46</v>
      </c>
      <c r="K32" s="29">
        <v>609303.89</v>
      </c>
      <c r="L32" s="29">
        <v>2874179.81</v>
      </c>
      <c r="M32" s="29">
        <v>2789949.92</v>
      </c>
    </row>
    <row r="33" spans="2:13" ht="13.5" customHeight="1">
      <c r="B33" s="32" t="s">
        <v>58</v>
      </c>
      <c r="C33" s="29">
        <v>0</v>
      </c>
      <c r="D33" s="29">
        <v>0</v>
      </c>
      <c r="E33" s="29">
        <v>0</v>
      </c>
      <c r="F33" s="29">
        <v>0</v>
      </c>
      <c r="G33" s="29">
        <v>0</v>
      </c>
      <c r="H33" s="29">
        <v>0</v>
      </c>
      <c r="I33" s="29">
        <v>293742.25</v>
      </c>
      <c r="J33" s="29">
        <v>1092720.6499999999</v>
      </c>
      <c r="K33" s="29">
        <v>535707</v>
      </c>
      <c r="L33" s="29">
        <v>5741</v>
      </c>
      <c r="M33" s="29">
        <v>7800</v>
      </c>
    </row>
    <row r="34" spans="2:13" ht="13.5" customHeight="1">
      <c r="B34" s="32" t="s">
        <v>59</v>
      </c>
      <c r="C34" s="29">
        <v>0</v>
      </c>
      <c r="D34" s="29">
        <v>0</v>
      </c>
      <c r="E34" s="29">
        <v>0</v>
      </c>
      <c r="F34" s="29">
        <v>0</v>
      </c>
      <c r="G34" s="29">
        <v>0</v>
      </c>
      <c r="H34" s="29">
        <v>0</v>
      </c>
      <c r="I34" s="29">
        <v>1975908.35</v>
      </c>
      <c r="J34" s="29">
        <v>-372729.35</v>
      </c>
      <c r="K34" s="29">
        <v>0</v>
      </c>
      <c r="L34" s="29">
        <v>0</v>
      </c>
      <c r="M34" s="29">
        <v>0</v>
      </c>
    </row>
    <row r="35" spans="2:13" ht="13.5" customHeight="1">
      <c r="B35" s="79" t="s">
        <v>14</v>
      </c>
      <c r="C35" s="80">
        <v>345111.01000000024</v>
      </c>
      <c r="D35" s="80">
        <v>524913.24</v>
      </c>
      <c r="E35" s="80">
        <v>444438.89</v>
      </c>
      <c r="F35" s="80">
        <v>358992.76</v>
      </c>
      <c r="G35" s="80">
        <v>464431.3</v>
      </c>
      <c r="H35" s="80">
        <v>597987.75</v>
      </c>
      <c r="I35" s="80">
        <v>853684.6</v>
      </c>
      <c r="J35" s="80">
        <v>888560.55</v>
      </c>
      <c r="K35" s="80">
        <v>962245.85</v>
      </c>
      <c r="L35" s="80">
        <v>1069696.77</v>
      </c>
      <c r="M35" s="80">
        <v>1208147.97</v>
      </c>
    </row>
    <row r="36" spans="2:13" ht="5.25" customHeight="1">
      <c r="B36" s="75"/>
      <c r="C36" s="33"/>
      <c r="D36" s="33"/>
      <c r="E36" s="33"/>
      <c r="F36" s="33"/>
      <c r="G36" s="33"/>
      <c r="K36" s="33"/>
      <c r="L36" s="33"/>
      <c r="M36" s="33"/>
    </row>
    <row r="37" spans="2:13" ht="16.5" customHeight="1">
      <c r="B37" s="67" t="s">
        <v>49</v>
      </c>
      <c r="C37" s="26">
        <v>604629146.24999988</v>
      </c>
      <c r="D37" s="26">
        <v>571707096.35000002</v>
      </c>
      <c r="E37" s="26">
        <v>598416637.93999994</v>
      </c>
      <c r="F37" s="26">
        <v>624623928.99000001</v>
      </c>
      <c r="G37" s="26">
        <v>649332454.34000003</v>
      </c>
      <c r="H37" s="26">
        <v>672032166.45000005</v>
      </c>
      <c r="I37" s="26">
        <v>757979241.15999997</v>
      </c>
      <c r="J37" s="26">
        <v>756355760.52999985</v>
      </c>
      <c r="K37" s="26">
        <f>K30+K26+K24+K16+K15+K11+K10+K5</f>
        <v>774486120.97000003</v>
      </c>
      <c r="L37" s="26">
        <f>L30+L26+L24+L16+L15+L11+L10+L5</f>
        <v>796045264.45000005</v>
      </c>
      <c r="M37" s="26">
        <v>869777114.11999989</v>
      </c>
    </row>
    <row r="38" spans="2:13" ht="4.5" customHeight="1">
      <c r="B38" s="27"/>
      <c r="C38" s="26"/>
      <c r="D38" s="26"/>
      <c r="E38" s="26"/>
      <c r="F38" s="33"/>
      <c r="G38" s="33"/>
      <c r="K38" s="33"/>
      <c r="L38" s="33"/>
      <c r="M38" s="33"/>
    </row>
    <row r="39" spans="2:13" ht="30" customHeight="1">
      <c r="B39" s="35" t="s">
        <v>13</v>
      </c>
      <c r="C39" s="34">
        <v>2014</v>
      </c>
      <c r="D39" s="34">
        <v>2015</v>
      </c>
      <c r="E39" s="34">
        <v>2016</v>
      </c>
      <c r="F39" s="34">
        <v>2017</v>
      </c>
      <c r="G39" s="34">
        <v>2018</v>
      </c>
      <c r="H39" s="34">
        <v>2019</v>
      </c>
      <c r="I39" s="34">
        <v>2020</v>
      </c>
      <c r="J39" s="34">
        <v>2021</v>
      </c>
      <c r="K39" s="34">
        <v>2022</v>
      </c>
      <c r="L39" s="34">
        <v>2023</v>
      </c>
      <c r="M39" s="34">
        <v>2024</v>
      </c>
    </row>
    <row r="40" spans="2:13" ht="13.5" customHeight="1">
      <c r="B40" s="32" t="s">
        <v>12</v>
      </c>
      <c r="C40" s="29">
        <v>2149010.2699999996</v>
      </c>
      <c r="D40" s="29">
        <v>743487.3</v>
      </c>
      <c r="E40" s="29">
        <v>0</v>
      </c>
      <c r="F40" s="29">
        <v>0</v>
      </c>
      <c r="G40" s="29">
        <v>211467.75</v>
      </c>
      <c r="H40" s="29">
        <v>2792380</v>
      </c>
      <c r="I40" s="29">
        <v>1857500.49</v>
      </c>
      <c r="J40" s="29">
        <v>2650046.0699999998</v>
      </c>
      <c r="K40" s="29">
        <v>1535001.03</v>
      </c>
      <c r="L40" s="29">
        <v>1012167.38</v>
      </c>
      <c r="M40" s="29">
        <v>1348893.88</v>
      </c>
    </row>
    <row r="41" spans="2:13" ht="13.5" customHeight="1">
      <c r="B41" s="32" t="s">
        <v>11</v>
      </c>
      <c r="C41" s="29">
        <v>7271881</v>
      </c>
      <c r="D41" s="29">
        <v>6136837.3499999996</v>
      </c>
      <c r="E41" s="29">
        <v>5894909.25</v>
      </c>
      <c r="F41" s="29">
        <v>9020635.6500000004</v>
      </c>
      <c r="G41" s="29">
        <v>6055927.25</v>
      </c>
      <c r="H41" s="29">
        <v>6351179.3499999996</v>
      </c>
      <c r="I41" s="29">
        <v>6320337.5</v>
      </c>
      <c r="J41" s="29">
        <v>5954068.4000000004</v>
      </c>
      <c r="K41" s="29">
        <v>5246941.49</v>
      </c>
      <c r="L41" s="29">
        <v>5509183.1299999999</v>
      </c>
      <c r="M41" s="29">
        <v>4608220.95</v>
      </c>
    </row>
    <row r="42" spans="2:13" ht="13.5" customHeight="1">
      <c r="B42" s="32" t="s">
        <v>10</v>
      </c>
      <c r="C42" s="29">
        <v>1397070.65</v>
      </c>
      <c r="D42" s="29">
        <v>849068.57</v>
      </c>
      <c r="E42" s="29">
        <v>739393.55</v>
      </c>
      <c r="F42" s="29">
        <v>1105163.7</v>
      </c>
      <c r="G42" s="29">
        <v>1576614.98</v>
      </c>
      <c r="H42" s="29">
        <v>772503.2699999999</v>
      </c>
      <c r="I42" s="29">
        <v>1794641.15</v>
      </c>
      <c r="J42" s="29">
        <v>1129832.05</v>
      </c>
      <c r="K42" s="29">
        <v>1624609.9</v>
      </c>
      <c r="L42" s="29">
        <v>1881090.17</v>
      </c>
      <c r="M42" s="29">
        <v>1807831.21</v>
      </c>
    </row>
    <row r="43" spans="2:13" ht="13.5" customHeight="1">
      <c r="B43" s="61" t="s">
        <v>47</v>
      </c>
      <c r="C43" s="26">
        <v>10817961.92</v>
      </c>
      <c r="D43" s="26">
        <v>7729393.2199999997</v>
      </c>
      <c r="E43" s="26">
        <v>6634302.7999999998</v>
      </c>
      <c r="F43" s="26">
        <v>10125799.35</v>
      </c>
      <c r="G43" s="26">
        <v>7844009.9800000004</v>
      </c>
      <c r="H43" s="26">
        <v>9916062.6199999992</v>
      </c>
      <c r="I43" s="26">
        <v>9972479.1400000006</v>
      </c>
      <c r="J43" s="26">
        <v>9733946.5199999996</v>
      </c>
      <c r="K43" s="26">
        <f>K40+K41+K42</f>
        <v>8406552.4199999999</v>
      </c>
      <c r="L43" s="26">
        <f>L40+L41+L42</f>
        <v>8402440.6799999997</v>
      </c>
      <c r="M43" s="26">
        <v>7764946.04</v>
      </c>
    </row>
    <row r="44" spans="2:13" s="62" customFormat="1" ht="4.5" customHeight="1">
      <c r="B44" s="68"/>
      <c r="C44" s="69"/>
      <c r="D44" s="69"/>
      <c r="E44" s="69"/>
      <c r="F44" s="89"/>
      <c r="G44" s="89"/>
      <c r="K44" s="89"/>
      <c r="L44" s="89"/>
      <c r="M44" s="89"/>
    </row>
    <row r="45" spans="2:13" s="23" customFormat="1" ht="27" customHeight="1">
      <c r="B45" s="61" t="s">
        <v>48</v>
      </c>
      <c r="C45" s="26">
        <v>615447108.16999984</v>
      </c>
      <c r="D45" s="26">
        <v>579436489.57000005</v>
      </c>
      <c r="E45" s="26">
        <v>605050940.73999989</v>
      </c>
      <c r="F45" s="26">
        <v>634749728.34000003</v>
      </c>
      <c r="G45" s="26">
        <v>657176464.32000005</v>
      </c>
      <c r="H45" s="26">
        <v>681948229.07000005</v>
      </c>
      <c r="I45" s="26">
        <v>767951720.29999995</v>
      </c>
      <c r="J45" s="26">
        <v>766089707.04999983</v>
      </c>
      <c r="K45" s="26">
        <f>K43+K37</f>
        <v>782892673.38999999</v>
      </c>
      <c r="L45" s="26">
        <f>L43+L37</f>
        <v>804447705.13</v>
      </c>
      <c r="M45" s="26">
        <v>877542060.15999985</v>
      </c>
    </row>
    <row r="46" spans="2:13" s="30" customFormat="1" ht="6" customHeight="1">
      <c r="B46" s="25"/>
      <c r="C46" s="24"/>
      <c r="D46" s="24"/>
      <c r="E46" s="24"/>
    </row>
    <row r="47" spans="2:13" ht="16.5" customHeight="1">
      <c r="B47" s="21" t="s">
        <v>54</v>
      </c>
      <c r="C47" s="22"/>
      <c r="D47" s="22"/>
      <c r="E47" s="22"/>
    </row>
    <row r="48" spans="2:13" ht="2.25" customHeight="1">
      <c r="B48" s="21"/>
      <c r="C48" s="22"/>
      <c r="D48" s="22"/>
      <c r="E48" s="22"/>
    </row>
    <row r="49" spans="2:5" ht="12" customHeight="1">
      <c r="B49" s="21" t="s">
        <v>61</v>
      </c>
      <c r="C49" s="1"/>
      <c r="D49" s="1"/>
      <c r="E49" s="1"/>
    </row>
    <row r="50" spans="2:5" ht="4.5" customHeight="1">
      <c r="B50" s="22"/>
      <c r="C50" s="1"/>
      <c r="D50" s="1"/>
      <c r="E50" s="1"/>
    </row>
    <row r="51" spans="2:5" ht="13.5" customHeight="1">
      <c r="B51" s="21" t="s">
        <v>55</v>
      </c>
      <c r="C51" s="1"/>
      <c r="D51" s="1"/>
      <c r="E51" s="1"/>
    </row>
    <row r="52" spans="2:5" ht="5.85" customHeight="1">
      <c r="B52" s="76"/>
      <c r="C52" s="1"/>
      <c r="D52" s="1"/>
      <c r="E52" s="1"/>
    </row>
    <row r="53" spans="2:5" ht="13.5" customHeight="1">
      <c r="B53" s="21" t="s">
        <v>5</v>
      </c>
    </row>
    <row r="54" spans="2:5" ht="3.75" customHeight="1"/>
    <row r="55" spans="2:5" s="30" customFormat="1" ht="13.5" customHeight="1">
      <c r="B55" s="20" t="s">
        <v>0</v>
      </c>
      <c r="C55" s="19"/>
      <c r="D55" s="19"/>
      <c r="E55" s="19"/>
    </row>
    <row r="56" spans="2:5" s="28" customFormat="1" ht="13.5" customHeight="1">
      <c r="B56" s="19"/>
      <c r="C56" s="19"/>
      <c r="D56" s="19"/>
      <c r="E56" s="19"/>
    </row>
    <row r="57" spans="2:5" ht="13.5" customHeight="1"/>
    <row r="58" spans="2:5" s="23" customFormat="1" ht="30" customHeight="1">
      <c r="B58" s="19"/>
      <c r="C58" s="19"/>
      <c r="D58" s="19"/>
      <c r="E58" s="19"/>
    </row>
    <row r="59" spans="2:5" s="1" customFormat="1" ht="13.5" customHeight="1">
      <c r="B59" s="19"/>
      <c r="C59" s="19"/>
      <c r="D59" s="19"/>
      <c r="E59" s="19"/>
    </row>
    <row r="60" spans="2:5" s="3" customFormat="1" ht="13.5" customHeight="1">
      <c r="B60" s="19"/>
      <c r="C60" s="19"/>
      <c r="D60" s="19"/>
      <c r="E60" s="19"/>
    </row>
    <row r="61" spans="2:5" s="3" customFormat="1" ht="5.25" customHeight="1">
      <c r="B61" s="19"/>
      <c r="C61" s="19"/>
      <c r="D61" s="19"/>
      <c r="E61" s="19"/>
    </row>
    <row r="62" spans="2:5" s="1" customFormat="1" ht="13.5" customHeight="1">
      <c r="B62" s="19"/>
      <c r="C62" s="19"/>
      <c r="D62" s="19"/>
      <c r="E62" s="19"/>
    </row>
    <row r="63" spans="2:5" s="1" customFormat="1" ht="6.75" customHeight="1">
      <c r="B63" s="19"/>
      <c r="C63" s="19"/>
      <c r="D63" s="19"/>
      <c r="E63" s="19"/>
    </row>
    <row r="64" spans="2:5" s="1" customFormat="1" ht="13.5" customHeight="1">
      <c r="B64" s="19"/>
      <c r="C64" s="19"/>
      <c r="D64" s="19"/>
      <c r="E64" s="19"/>
    </row>
  </sheetData>
  <pageMargins left="0.70866141732283472" right="0.70866141732283472" top="1.099537037037037" bottom="0.74803149606299213" header="0.31496062992125984" footer="0.31496062992125984"/>
  <pageSetup paperSize="9" scale="55" orientation="portrait" r:id="rId1"/>
  <headerFooter differentFirst="1">
    <oddHeader>&amp;C&amp;"Verdana,Normal"Financement cantonal en matière de santé</oddHeader>
    <oddFooter>&amp;C &amp;P sur &amp;N</oddFooter>
    <firstHeader>&amp;L&amp;16&amp;G&amp;CFinancement cantonal en matière de santé</firstHeader>
    <firstFooter>&amp;LCharges brutes&amp;C&amp;P sur &amp;N&amp;RComptes SSP</first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Sommaire</vt:lpstr>
      <vt:lpstr>Bruttoaufwand</vt:lpstr>
      <vt:lpstr>Gliederung des Aufwands</vt:lpstr>
      <vt:lpstr>Bruttoaufwand!Zone_d_impression</vt:lpstr>
      <vt:lpstr>'Gliederung des Aufwands'!Zone_d_impression</vt:lpstr>
      <vt:lpstr>Sommaire!Zone_d_impression</vt:lpstr>
    </vt:vector>
  </TitlesOfParts>
  <Company>Hopital du Valais / Spital Wallis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Bovio Nicolas</dc:creator>
  <cp:lastModifiedBy>Justine Fleury</cp:lastModifiedBy>
  <dcterms:created xsi:type="dcterms:W3CDTF">2017-08-18T12:41:04Z</dcterms:created>
  <dcterms:modified xsi:type="dcterms:W3CDTF">2025-05-02T09:16:36Z</dcterms:modified>
</cp:coreProperties>
</file>