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Secours et régulation médicale\travaux pour mise à jour 2021\"/>
    </mc:Choice>
  </mc:AlternateContent>
  <bookViews>
    <workbookView xWindow="0" yWindow="0" windowWidth="26083" windowHeight="10026" tabRatio="862"/>
  </bookViews>
  <sheets>
    <sheet name="Sommaire" sheetId="1" r:id="rId1"/>
    <sheet name="Interventions par moyen secours" sheetId="7" r:id="rId2"/>
    <sheet name="Subv ambulances" sheetId="11" r:id="rId3"/>
    <sheet name="Subv SMUR" sheetId="12" r:id="rId4"/>
  </sheets>
  <externalReferences>
    <externalReference r:id="rId5"/>
    <externalReference r:id="rId6"/>
  </externalReferences>
  <definedNames>
    <definedName name="p._1_SUISSES_ET_ÉTRANGERS">[1]dat_pres!$A$3</definedName>
    <definedName name="p._2_SUISSES">[1]dat_pres!$A$80</definedName>
    <definedName name="p._3_ÉTRANGERS">[1]dat_pres!$A$157</definedName>
    <definedName name="p._4_MOUVEMENT_NATUREL_DES_ETRANGERS">[1]dat_pres!$A$234</definedName>
    <definedName name="p._7_EEE">[1]dat_pres!$A$234</definedName>
    <definedName name="p._7_ÉTRANGERS">[1]dat_pres!$A$157</definedName>
    <definedName name="p._7_POPULATION_ACTIVE_DISPONIBLE">[2]dat_pres!$A$309</definedName>
    <definedName name="p._7_SUISSES">[1]dat_pres!$A$80</definedName>
    <definedName name="p._9_TAUX_D_ACTIVITÉ__EN_0_0">[1]dat_pres!$A$386</definedName>
    <definedName name="p.11_IM._ÉTRANGERS_TOTAL">[1]dat_pres!$A$461</definedName>
    <definedName name="p.12_IM._ÉTRANGERS_EEE">[1]dat_pres!$A$537</definedName>
    <definedName name="p.13_IM._ÉTRANGERS_HORS_EEE">[1]dat_pres!$A$613</definedName>
    <definedName name="p.14_MIGR.ÉTRANGERS">[1]dat_pres!$A$689</definedName>
    <definedName name="p.15_MIGR.ÉTRANGERS_EEE">[1]dat_pres!$A$764</definedName>
    <definedName name="p.16_MIGR._ÉTRANGERS_HORS_EEE">[1]dat_pres!$A$839</definedName>
    <definedName name="p.17_INDICATEURS_DÉMOGRAPHIQUES">[1]dat_pres!$A$914</definedName>
    <definedName name="p.18_POPULATION_AU_31.12__PAR_GROUPE_D_ÂGES__SUISSES_ET_ÉTRANGERS__HOMMES_ET_FEMMES">[1]dat_pres!$A$991</definedName>
    <definedName name="p.19_POPULATION_AU_31.12__PAR_GROUPE_D_ÂGES__SUISSES_ET_ÉTRANGERS__HOMMES">[1]dat_pres!$A$1067</definedName>
    <definedName name="p.20_POPULATION_AU_31.12__PAR_GROUPE_D_ÂGES__SUISSES_ET_ÉTRANGERS__FEMMES">[1]dat_pres!$A$1142</definedName>
    <definedName name="p.21_POPULATION_AU_31.12__PAR_GROUPE_D_ÂGES__SUISSES__HOMMES_ET_FEMMES">[1]dat_pres!$A$1217</definedName>
    <definedName name="p.22_POPULATION_AU_31.12__PAR_GROUPE_D_ÂGES__SUISSES__HOMMES">[1]dat_pres!$A$1293</definedName>
    <definedName name="p.24_POPULATION_AU_31.12__PAR_GROUPE_D_ÂGES__ÉTRANGERS__HOMMES_ET_FEMMES">[1]dat_pres!$A$1443</definedName>
    <definedName name="p.25_POPULATION_AU_31.12__PAR_GROUPE_D_ÂGES__ÉTRANGERS__HOMMES">[1]dat_pres!$A$1519</definedName>
    <definedName name="p.26_POPULATION_AU_31.12__PAR_GROUPE_D_ÂGES__ÉTRANGERS__FEMMES">[1]dat_pres!$A$1594</definedName>
    <definedName name="p.27_POPULATION_AU_31.12__PAR_GROUPE_D_ÂGES__ÉTRANGERS_DE_L_EEE__HOMMES_ETFEMMES">[1]dat_pres!$A$1669</definedName>
    <definedName name="p.28_POPULATION_AU_31.12__PAR_GROUPE_D_ÂGES__ÉTRANGERS_DE_L_EEE__HOMMES">[1]dat_pres!$A$1744</definedName>
    <definedName name="p.29_POPULATION_AU_31.12__PAR_GROUPE_D_ÂGES__ÉTRANGERS_DE_L_EEE__FEMMES">[1]dat_pres!$A$1819</definedName>
    <definedName name="p.30_POPULATION_AU_31.12__PAR_GROUPE_D_ÂGES__ÉTRANGERS_HORS_EEE__HOMMES_ET_FEMMES">[1]dat_pres!$A$1894</definedName>
    <definedName name="p.31_POPULATION_AU_31.12__PAR_GROUPE_D_ÂGES__ÉTRANGERS_HORS_EEE__HOMMES">[1]dat_pres!$A$1969</definedName>
    <definedName name="p.32_POPULATION_AU_31.12__PAR_GROUPE_D_ÂGES__ÉTRANGERS_HORS_EEE__FEMMES">[1]dat_pres!$A$2044</definedName>
    <definedName name="p.7_SUISSES_ET_ÉTRANGERS">[1]dat_pres!$A$3</definedName>
    <definedName name="_xlnm.Print_Area" localSheetId="1">'Interventions par moyen secours'!$B$1:$F$30</definedName>
    <definedName name="_xlnm.Print_Area" localSheetId="0">Sommaire!$B$2:$E$15</definedName>
    <definedName name="_xlnm.Print_Area" localSheetId="2">'Subv ambulances'!$B$1:$F$22</definedName>
    <definedName name="_xlnm.Print_Area" localSheetId="3">'Subv SMUR'!$B$1:$H$20</definedName>
  </definedNames>
  <calcPr calcId="162913"/>
  <fileRecoveryPr autoRecover="0"/>
</workbook>
</file>

<file path=xl/calcChain.xml><?xml version="1.0" encoding="utf-8"?>
<calcChain xmlns="http://schemas.openxmlformats.org/spreadsheetml/2006/main">
  <c r="E11" i="11" l="1"/>
  <c r="H9" i="12" l="1"/>
  <c r="D20" i="7"/>
  <c r="E20" i="7"/>
  <c r="C20" i="7"/>
  <c r="C9" i="12" l="1"/>
  <c r="G9" i="12"/>
  <c r="F9" i="12"/>
  <c r="E9" i="12"/>
  <c r="D9" i="12"/>
  <c r="B9" i="1" l="1"/>
  <c r="B8" i="1"/>
  <c r="B7" i="1" l="1"/>
</calcChain>
</file>

<file path=xl/sharedStrings.xml><?xml version="1.0" encoding="utf-8"?>
<sst xmlns="http://schemas.openxmlformats.org/spreadsheetml/2006/main" count="63" uniqueCount="50">
  <si>
    <t>Sommaire du classeur</t>
  </si>
  <si>
    <t>Nr</t>
  </si>
  <si>
    <t>Descriptif</t>
  </si>
  <si>
    <t>Lien</t>
  </si>
  <si>
    <t>NomFeuille</t>
  </si>
  <si>
    <t>Interventions selon le moyen de secours, Valais, depuis 2005</t>
  </si>
  <si>
    <t>- Sources : Service cantonal valaisan de la santé (SSP), Organisation cantonale des secours (OCVS)</t>
  </si>
  <si>
    <t>Année</t>
  </si>
  <si>
    <t>Interventions en hélicoptère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</si>
  <si>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OVS</t>
    </r>
  </si>
  <si>
    <t>Interventions par moyen de secours, Valais, depuis 2005</t>
  </si>
  <si>
    <t>Remarque(s):</t>
  </si>
  <si>
    <t>Source(s): SSP; OCVS</t>
  </si>
  <si>
    <t>Interventions par moyen secours</t>
  </si>
  <si>
    <t xml:space="preserve">Secours </t>
  </si>
  <si>
    <t>Remarque(s) :</t>
  </si>
  <si>
    <r>
      <t>Interventions en ambulance</t>
    </r>
    <r>
      <rPr>
        <b/>
        <vertAlign val="superscript"/>
        <sz val="10"/>
        <rFont val="Verdana"/>
        <family val="2"/>
      </rPr>
      <t>1)</t>
    </r>
  </si>
  <si>
    <r>
      <t>Interventions SMUR</t>
    </r>
    <r>
      <rPr>
        <b/>
        <vertAlign val="superscript"/>
        <sz val="10"/>
        <rFont val="Verdana"/>
        <family val="2"/>
      </rPr>
      <t>2)</t>
    </r>
    <r>
      <rPr>
        <b/>
        <sz val="10"/>
        <rFont val="Verdana"/>
        <family val="2"/>
      </rPr>
      <t xml:space="preserve"> </t>
    </r>
  </si>
  <si>
    <t>1) Interventions en ambulance : Changement du mode de saisie et de définition des interventions, dès 2016.</t>
  </si>
  <si>
    <t>2) SMUR : Service Mobile d'Urgence et de Réanimation.</t>
  </si>
  <si>
    <t>Total</t>
  </si>
  <si>
    <t>.</t>
  </si>
  <si>
    <t>Evolution du subventionnement des pouvoirs publics aux SMUR, dès 2015</t>
  </si>
  <si>
    <t>Sion</t>
  </si>
  <si>
    <t>Evolution du subventionnement des pouvoirs publics aux services d'ambulances, dès 2015</t>
  </si>
  <si>
    <t>Subv ambulances</t>
  </si>
  <si>
    <t>Subv SMUR</t>
  </si>
  <si>
    <t>Visp</t>
  </si>
  <si>
    <t>SMUR par base</t>
  </si>
  <si>
    <t>Evolution du subventionnement des pouvoirs publics aux services d’ambulances (en CHF), dès 2015</t>
  </si>
  <si>
    <r>
      <t>Evolution du subventionnement</t>
    </r>
    <r>
      <rPr>
        <b/>
        <sz val="12"/>
        <rFont val="Verdana"/>
        <family val="2"/>
      </rPr>
      <t xml:space="preserve"> des pouvoirs publics aux SMUR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(en CHF), dès 2015</t>
    </r>
  </si>
  <si>
    <t>Martigny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</si>
  <si>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2021</t>
    </r>
  </si>
  <si>
    <t>2) Au cours des années 2016 et 2017, les SMUR ont vu leur nombre d’interventions augmenter de manière significative en raison d’une application stricte du système de gestion des engagements (AMPDS) consistant à ne laisser aucune latitude décisionnelle au RUS (régulateurs d’urgences sanitaires). A la fin 2018, une nouvelle adaptation des engagements a été mise en œuvre, d’une part par la réalisation d’une formation spécifique destinée aux RUS, d’autre part la révision des codes d’engagements de l’AMPDS. A l’issue de ces deux mesures, une diminution de 24.2% des interventions SMUR a été observée dès 2019.</t>
  </si>
  <si>
    <r>
      <t>Chablais</t>
    </r>
    <r>
      <rPr>
        <b/>
        <vertAlign val="superscript"/>
        <sz val="10"/>
        <color rgb="FF000000"/>
        <rFont val="Verdana"/>
        <family val="2"/>
      </rPr>
      <t>3)</t>
    </r>
  </si>
  <si>
    <t>2020</t>
  </si>
  <si>
    <t>1) Pour les SMUR, la subvention est forfaitaire et ne tient pas compte du nombre d’interventions. Le forfait s'élève à CHF 300'000 par an jusqu'en 2019 et s'èlève à CHF 330'000 dès 2020.</t>
  </si>
  <si>
    <t>Subventions</t>
  </si>
  <si>
    <r>
      <t>2015</t>
    </r>
    <r>
      <rPr>
        <b/>
        <vertAlign val="superscript"/>
        <sz val="10"/>
        <rFont val="Verdana"/>
        <family val="2"/>
      </rPr>
      <t>1)</t>
    </r>
  </si>
  <si>
    <t>Canton</t>
  </si>
  <si>
    <t>Communes</t>
  </si>
  <si>
    <t>Dernière mise à jour: Juillet 2021</t>
  </si>
  <si>
    <r>
      <t>2018</t>
    </r>
    <r>
      <rPr>
        <b/>
        <vertAlign val="superscript"/>
        <sz val="10"/>
        <rFont val="Verdana"/>
        <family val="2"/>
      </rPr>
      <t>2)</t>
    </r>
  </si>
  <si>
    <r>
      <t>2020</t>
    </r>
    <r>
      <rPr>
        <b/>
        <vertAlign val="superscript"/>
        <sz val="10"/>
        <rFont val="Verdana"/>
        <family val="2"/>
      </rPr>
      <t>3)</t>
    </r>
  </si>
  <si>
    <t>3) Résultats provisoires : acomptes versés.</t>
  </si>
  <si>
    <t>1) Dès 2015 : mise en oeuvre progressive de la planification de 2015 (introduction d’une nouvelle base de jour à Gampel-Steg et mise en service d’une ambulance de nuit dans l’Entremont en complément à celle de jour mise en place en 2016).</t>
  </si>
  <si>
    <t>2) Un complément de subvention a été introduit pour certaines dépenses dès 2018.
Dès 2018 : complément de subvention pour la formation continue, les médecins répondants et la qualité. Ce complément est versé indépendamment des recettes encaissées.
Dès 2019 : complément de subvention pour l'adaptation des effectifs nécessaires à un dispositif ambulancier de 12h, l'augmentation du salaire des cadres, la qualité, l'augmentation de la surface pour l’ambulance de réserve.
Dès 2020 : complément de subvention pour l'augmentation du pourcentage retenu pour les frais généraux, l'augmentation du montant alloué par personne pour les formations et la reconnaissance de dépenses extraordinaires, par exemple suite à une casse moteur.</t>
  </si>
  <si>
    <t>3) De janvier à octobre 2019, le SMUR du Chablais est co-financé par les cantons du Valais et de Vaud. Dès novembre 2019, il est à la charge entière du Canton de Vaud.</t>
  </si>
  <si>
    <t>2015</t>
  </si>
  <si>
    <r>
      <t>2016</t>
    </r>
    <r>
      <rPr>
        <b/>
        <vertAlign val="superscript"/>
        <sz val="10"/>
        <color rgb="FF000000"/>
        <rFont val="Verdana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</si>
</sst>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u/>
      <sz val="10"/>
      <color theme="10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10"/>
      <name val="Helv"/>
    </font>
    <font>
      <sz val="10"/>
      <name val="MS Sans Serif"/>
      <family val="2"/>
    </font>
    <font>
      <sz val="10"/>
      <name val="Arial Narrow"/>
      <family val="2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9"/>
      <name val="Symbol"/>
      <family val="1"/>
      <charset val="2"/>
    </font>
    <font>
      <sz val="9"/>
      <color theme="1"/>
      <name val="Verdana"/>
      <family val="2"/>
    </font>
    <font>
      <sz val="9"/>
      <name val="Arial Narrow"/>
      <family val="2"/>
    </font>
    <font>
      <sz val="11"/>
      <name val="Calibri"/>
      <family val="2"/>
      <scheme val="minor"/>
    </font>
    <font>
      <sz val="12"/>
      <name val="Verdana"/>
      <family val="2"/>
    </font>
    <font>
      <sz val="9"/>
      <name val="Calibri"/>
      <family val="2"/>
      <scheme val="minor"/>
    </font>
    <font>
      <sz val="11"/>
      <color theme="1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</font>
    <font>
      <b/>
      <vertAlign val="superscript"/>
      <sz val="10"/>
      <color rgb="FF000000"/>
      <name val="Verdana"/>
      <family val="2"/>
    </font>
    <font>
      <b/>
      <vertAlign val="superscript"/>
      <sz val="1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" fontId="9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2" borderId="0" xfId="2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6" fillId="0" borderId="3" xfId="3" applyBorder="1" applyAlignment="1" applyProtection="1">
      <alignment horizontal="center"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3" fillId="0" borderId="0" xfId="1" quotePrefix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8" xfId="3" applyBorder="1" applyAlignment="1" applyProtection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6" xfId="1" quotePrefix="1" applyFont="1" applyBorder="1" applyAlignment="1">
      <alignment horizontal="left" vertical="center"/>
    </xf>
    <xf numFmtId="0" fontId="3" fillId="0" borderId="12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2" applyFont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165" fontId="3" fillId="0" borderId="3" xfId="10" applyNumberFormat="1" applyFont="1" applyFill="1" applyBorder="1" applyAlignment="1">
      <alignment horizontal="right" vertical="center"/>
    </xf>
    <xf numFmtId="165" fontId="3" fillId="0" borderId="2" xfId="1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16" xfId="3" applyBorder="1" applyAlignment="1" applyProtection="1">
      <alignment horizontal="center" vertical="center"/>
    </xf>
    <xf numFmtId="0" fontId="15" fillId="0" borderId="0" xfId="0" applyFont="1" applyFill="1" applyAlignment="1">
      <alignment vertical="center" wrapText="1"/>
    </xf>
    <xf numFmtId="0" fontId="3" fillId="0" borderId="1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18" xfId="1" applyFont="1" applyBorder="1" applyAlignment="1">
      <alignment horizontal="left" vertical="center" wrapText="1"/>
    </xf>
    <xf numFmtId="0" fontId="3" fillId="0" borderId="17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3" fontId="24" fillId="0" borderId="2" xfId="0" applyNumberFormat="1" applyFont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24" fillId="0" borderId="8" xfId="0" applyNumberFormat="1" applyFont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165" fontId="3" fillId="0" borderId="8" xfId="10" applyNumberFormat="1" applyFont="1" applyFill="1" applyBorder="1" applyAlignment="1">
      <alignment horizontal="right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49" fontId="23" fillId="5" borderId="1" xfId="0" applyNumberFormat="1" applyFont="1" applyFill="1" applyBorder="1" applyAlignment="1">
      <alignment horizontal="left" vertical="center" wrapText="1"/>
    </xf>
    <xf numFmtId="49" fontId="23" fillId="5" borderId="1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165" fontId="12" fillId="4" borderId="2" xfId="10" applyNumberFormat="1" applyFont="1" applyFill="1" applyBorder="1" applyAlignment="1">
      <alignment horizontal="right" vertical="center"/>
    </xf>
    <xf numFmtId="165" fontId="12" fillId="4" borderId="3" xfId="10" applyNumberFormat="1" applyFont="1" applyFill="1" applyBorder="1" applyAlignment="1">
      <alignment horizontal="right" vertical="center"/>
    </xf>
    <xf numFmtId="165" fontId="12" fillId="4" borderId="8" xfId="10" applyNumberFormat="1" applyFont="1" applyFill="1" applyBorder="1" applyAlignment="1">
      <alignment horizontal="right" vertical="center"/>
    </xf>
    <xf numFmtId="49" fontId="23" fillId="4" borderId="2" xfId="0" applyNumberFormat="1" applyFont="1" applyFill="1" applyBorder="1" applyAlignment="1">
      <alignment horizontal="left" vertical="center"/>
    </xf>
    <xf numFmtId="49" fontId="23" fillId="4" borderId="3" xfId="0" applyNumberFormat="1" applyFont="1" applyFill="1" applyBorder="1" applyAlignment="1">
      <alignment horizontal="left" vertical="center"/>
    </xf>
    <xf numFmtId="49" fontId="23" fillId="4" borderId="8" xfId="0" applyNumberFormat="1" applyFont="1" applyFill="1" applyBorder="1" applyAlignment="1">
      <alignment horizontal="left" vertical="center"/>
    </xf>
    <xf numFmtId="49" fontId="12" fillId="4" borderId="1" xfId="0" applyNumberFormat="1" applyFont="1" applyFill="1" applyBorder="1" applyAlignment="1">
      <alignment horizontal="left" vertical="center"/>
    </xf>
    <xf numFmtId="3" fontId="12" fillId="4" borderId="1" xfId="0" applyNumberFormat="1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49" fontId="23" fillId="6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</cellXfs>
  <cellStyles count="11">
    <cellStyle name="Lien hypertexte" xfId="3" builtinId="8"/>
    <cellStyle name="Milliers" xfId="10" builtinId="3"/>
    <cellStyle name="Milliers 2" xfId="4"/>
    <cellStyle name="Normal" xfId="0" builtinId="0"/>
    <cellStyle name="Normal 2" xfId="2"/>
    <cellStyle name="Normal 2 2" xfId="5"/>
    <cellStyle name="Normal 2 2 2" xfId="6"/>
    <cellStyle name="Normal 3" xfId="7"/>
    <cellStyle name="Normal 4" xfId="1"/>
    <cellStyle name="Normal 5" xfId="8"/>
    <cellStyle name="Normal 6" xfId="9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1</xdr:row>
      <xdr:rowOff>76200</xdr:rowOff>
    </xdr:from>
    <xdr:to>
      <xdr:col>4</xdr:col>
      <xdr:colOff>1581150</xdr:colOff>
      <xdr:row>3</xdr:row>
      <xdr:rowOff>180975</xdr:rowOff>
    </xdr:to>
    <xdr:pic>
      <xdr:nvPicPr>
        <xdr:cNvPr id="2" name="Image 1" descr="logo_F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29475" y="257175"/>
          <a:ext cx="13049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5_ges/COU/14-11.1%20Compte%20satellite%20de%20la%20sant&#233;/14-11.12%20Donn&#233;es/OFAS%20Ass.-maladie/Datenpool%20Sant&#233;suisse/A00T03_G%20v0709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ENARIO/GRAPH_3/B00T03_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tabSelected="1" zoomScaleNormal="100" workbookViewId="0">
      <selection activeCell="B7" sqref="B7"/>
    </sheetView>
  </sheetViews>
  <sheetFormatPr baseColWidth="10" defaultColWidth="11.375" defaultRowHeight="14.3" x14ac:dyDescent="0.25"/>
  <cols>
    <col min="1" max="1" width="4.25" style="1" customWidth="1"/>
    <col min="2" max="2" width="8.25" style="1" customWidth="1"/>
    <col min="3" max="3" width="76" style="1" customWidth="1"/>
    <col min="4" max="4" width="13" style="1" customWidth="1"/>
    <col min="5" max="5" width="26.375" style="1" customWidth="1"/>
    <col min="6" max="6" width="4.875" style="1" customWidth="1"/>
    <col min="7" max="8" width="11.375" style="1"/>
    <col min="9" max="16384" width="11.375" style="2"/>
  </cols>
  <sheetData>
    <row r="1" spans="2:256" ht="10.050000000000001" customHeight="1" x14ac:dyDescent="0.25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2:256" ht="14.95" x14ac:dyDescent="0.25">
      <c r="B2" s="3" t="s">
        <v>14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2:256" ht="14.95" x14ac:dyDescent="0.25">
      <c r="B3" s="4" t="s">
        <v>0</v>
      </c>
      <c r="D3" s="5"/>
      <c r="E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2:256" ht="14.95" x14ac:dyDescent="0.25">
      <c r="B4" s="4"/>
      <c r="D4" s="5"/>
      <c r="E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2:256" ht="14.95" x14ac:dyDescent="0.25"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2:256" ht="22.6" customHeight="1" x14ac:dyDescent="0.25">
      <c r="B6" s="7" t="s">
        <v>1</v>
      </c>
      <c r="C6" s="7" t="s">
        <v>2</v>
      </c>
      <c r="D6" s="7" t="s">
        <v>3</v>
      </c>
      <c r="E6" s="7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2:256" ht="33.799999999999997" customHeight="1" x14ac:dyDescent="0.25">
      <c r="B7" s="8">
        <f>1</f>
        <v>1</v>
      </c>
      <c r="C7" s="59" t="s">
        <v>5</v>
      </c>
      <c r="D7" s="9" t="s">
        <v>3</v>
      </c>
      <c r="E7" s="60" t="s">
        <v>13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2:256" ht="33.799999999999997" customHeight="1" x14ac:dyDescent="0.25">
      <c r="B8" s="52">
        <f>B7+1</f>
        <v>2</v>
      </c>
      <c r="C8" s="59" t="s">
        <v>24</v>
      </c>
      <c r="D8" s="49" t="s">
        <v>3</v>
      </c>
      <c r="E8" s="62" t="s">
        <v>25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2:256" ht="33.799999999999997" customHeight="1" x14ac:dyDescent="0.25">
      <c r="B9" s="51">
        <f>B8+1</f>
        <v>3</v>
      </c>
      <c r="C9" s="61" t="s">
        <v>22</v>
      </c>
      <c r="D9" s="14" t="s">
        <v>3</v>
      </c>
      <c r="E9" s="63" t="s">
        <v>26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2:256" ht="14.3" customHeight="1" x14ac:dyDescent="0.25">
      <c r="B10" s="2"/>
      <c r="C10" s="2"/>
      <c r="D10" s="2"/>
      <c r="E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2:256" ht="5.3" customHeight="1" x14ac:dyDescent="0.25">
      <c r="B11" s="15"/>
      <c r="C11" s="16"/>
      <c r="D11" s="16"/>
      <c r="E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2:256" ht="17.350000000000001" customHeight="1" x14ac:dyDescent="0.25">
      <c r="B12" s="18" t="s">
        <v>6</v>
      </c>
      <c r="C12" s="10"/>
      <c r="D12" s="10"/>
      <c r="E12" s="1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2:256" ht="5.3" customHeight="1" x14ac:dyDescent="0.25">
      <c r="B13" s="20"/>
      <c r="C13" s="21"/>
      <c r="D13" s="21"/>
      <c r="E13" s="2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2:256" ht="10.55" customHeight="1" x14ac:dyDescent="0.25">
      <c r="B14" s="12"/>
      <c r="C14" s="10"/>
      <c r="D14" s="10"/>
      <c r="E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2:256" ht="12.75" customHeight="1" x14ac:dyDescent="0.25">
      <c r="E15" s="11" t="s">
        <v>32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2:256" x14ac:dyDescent="0.25"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9:256" ht="9" customHeight="1" x14ac:dyDescent="0.25"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9:256" x14ac:dyDescent="0.25"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</sheetData>
  <hyperlinks>
    <hyperlink ref="D7" location="'Interventions par moyen secours'!A1" display="Lien"/>
    <hyperlink ref="D9" location="'Subv SMUR'!A1" display="Lien"/>
    <hyperlink ref="D8" location="'Subv ambulances'!A1" display="Lien"/>
  </hyperlinks>
  <pageMargins left="0.70866141732283472" right="0.70866141732283472" top="0.55118110236220474" bottom="0.59055118110236227" header="0.31496062992125984" footer="0.31496062992125984"/>
  <pageSetup paperSize="9"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zoomScaleNormal="100" workbookViewId="0"/>
  </sheetViews>
  <sheetFormatPr baseColWidth="10" defaultRowHeight="14.3" x14ac:dyDescent="0.25"/>
  <cols>
    <col min="1" max="1" width="1.75" style="2" customWidth="1"/>
    <col min="2" max="2" width="16.375" style="2" customWidth="1"/>
    <col min="3" max="5" width="17.375" style="2" customWidth="1"/>
    <col min="6" max="6" width="25" style="2" customWidth="1"/>
    <col min="7" max="17" width="7.75" style="2" customWidth="1"/>
    <col min="18" max="16384" width="11" style="2"/>
  </cols>
  <sheetData>
    <row r="1" spans="1:18" ht="10.050000000000001" customHeight="1" x14ac:dyDescent="0.25"/>
    <row r="2" spans="1:18" ht="18" customHeight="1" x14ac:dyDescent="0.25">
      <c r="B2" s="23" t="s">
        <v>10</v>
      </c>
      <c r="C2" s="28"/>
      <c r="D2" s="28"/>
      <c r="E2" s="28"/>
    </row>
    <row r="3" spans="1:18" ht="10.050000000000001" customHeight="1" x14ac:dyDescent="0.25">
      <c r="B3" s="29"/>
      <c r="C3" s="29"/>
      <c r="D3" s="29"/>
      <c r="E3" s="29"/>
      <c r="F3" s="30"/>
      <c r="G3" s="30"/>
      <c r="H3" s="30"/>
      <c r="I3" s="30"/>
      <c r="J3" s="30"/>
      <c r="K3" s="30"/>
      <c r="L3" s="30"/>
      <c r="M3" s="30"/>
    </row>
    <row r="4" spans="1:18" ht="31.25" customHeight="1" x14ac:dyDescent="0.25">
      <c r="A4" s="30"/>
      <c r="B4" s="79" t="s">
        <v>7</v>
      </c>
      <c r="C4" s="79" t="s">
        <v>16</v>
      </c>
      <c r="D4" s="79" t="s">
        <v>8</v>
      </c>
      <c r="E4" s="79" t="s">
        <v>17</v>
      </c>
      <c r="F4" s="64"/>
      <c r="G4" s="65"/>
      <c r="H4" s="65"/>
      <c r="I4" s="65"/>
      <c r="J4" s="65"/>
      <c r="K4" s="65"/>
      <c r="L4" s="65"/>
      <c r="M4" s="65"/>
    </row>
    <row r="5" spans="1:18" x14ac:dyDescent="0.25">
      <c r="B5" s="80">
        <v>2005</v>
      </c>
      <c r="C5" s="68">
        <v>11637</v>
      </c>
      <c r="D5" s="68">
        <v>2601</v>
      </c>
      <c r="E5" s="68">
        <v>1315</v>
      </c>
      <c r="F5" s="30"/>
      <c r="G5" s="30"/>
      <c r="H5" s="30"/>
      <c r="I5" s="30"/>
      <c r="J5" s="30"/>
      <c r="K5" s="30"/>
      <c r="L5" s="30"/>
      <c r="M5" s="30"/>
      <c r="R5" s="66"/>
    </row>
    <row r="6" spans="1:18" x14ac:dyDescent="0.25">
      <c r="B6" s="81">
        <v>2006</v>
      </c>
      <c r="C6" s="69">
        <v>11405</v>
      </c>
      <c r="D6" s="69">
        <v>2793</v>
      </c>
      <c r="E6" s="69">
        <v>1629</v>
      </c>
      <c r="F6" s="30"/>
      <c r="G6" s="30"/>
      <c r="H6" s="30"/>
      <c r="I6" s="30"/>
      <c r="J6" s="30"/>
      <c r="K6" s="30"/>
      <c r="L6" s="30"/>
      <c r="M6" s="30"/>
      <c r="N6" s="30"/>
      <c r="R6" s="66"/>
    </row>
    <row r="7" spans="1:18" x14ac:dyDescent="0.25">
      <c r="B7" s="81">
        <v>2007</v>
      </c>
      <c r="C7" s="69">
        <v>12265</v>
      </c>
      <c r="D7" s="69">
        <v>3111</v>
      </c>
      <c r="E7" s="69">
        <v>1744</v>
      </c>
      <c r="F7" s="30"/>
      <c r="G7" s="30"/>
      <c r="H7" s="30"/>
      <c r="I7" s="30"/>
      <c r="J7" s="30"/>
      <c r="K7" s="30"/>
      <c r="L7" s="30"/>
      <c r="M7" s="30"/>
      <c r="R7" s="66"/>
    </row>
    <row r="8" spans="1:18" x14ac:dyDescent="0.25">
      <c r="A8" s="31"/>
      <c r="B8" s="81">
        <v>2008</v>
      </c>
      <c r="C8" s="69">
        <v>13151</v>
      </c>
      <c r="D8" s="69">
        <v>3013</v>
      </c>
      <c r="E8" s="69">
        <v>1891</v>
      </c>
      <c r="F8" s="30"/>
      <c r="G8" s="30"/>
      <c r="H8" s="30"/>
      <c r="I8" s="30"/>
      <c r="J8" s="30"/>
      <c r="K8" s="30"/>
      <c r="L8" s="30"/>
      <c r="M8" s="30"/>
      <c r="P8" s="31"/>
      <c r="Q8" s="31"/>
    </row>
    <row r="9" spans="1:18" x14ac:dyDescent="0.25">
      <c r="A9" s="31"/>
      <c r="B9" s="81">
        <v>2009</v>
      </c>
      <c r="C9" s="69">
        <v>13921</v>
      </c>
      <c r="D9" s="69">
        <v>3042</v>
      </c>
      <c r="E9" s="69">
        <v>2017</v>
      </c>
      <c r="F9" s="30"/>
      <c r="G9" s="30"/>
      <c r="H9" s="30"/>
      <c r="I9" s="30"/>
      <c r="J9" s="30"/>
      <c r="K9" s="30"/>
      <c r="L9" s="30"/>
      <c r="M9" s="30"/>
      <c r="P9" s="31"/>
      <c r="Q9" s="31"/>
    </row>
    <row r="10" spans="1:18" x14ac:dyDescent="0.25">
      <c r="A10" s="31"/>
      <c r="B10" s="81">
        <v>2010</v>
      </c>
      <c r="C10" s="69">
        <v>14620</v>
      </c>
      <c r="D10" s="69">
        <v>3317</v>
      </c>
      <c r="E10" s="69">
        <v>1691</v>
      </c>
      <c r="F10" s="30"/>
      <c r="G10" s="30"/>
      <c r="H10" s="30"/>
      <c r="I10" s="30"/>
      <c r="J10" s="30"/>
      <c r="K10" s="30"/>
      <c r="L10" s="30"/>
      <c r="M10" s="30"/>
      <c r="P10" s="31"/>
      <c r="Q10" s="31"/>
    </row>
    <row r="11" spans="1:18" x14ac:dyDescent="0.25">
      <c r="A11" s="31"/>
      <c r="B11" s="81">
        <v>2011</v>
      </c>
      <c r="C11" s="69">
        <v>14792</v>
      </c>
      <c r="D11" s="69">
        <v>3401</v>
      </c>
      <c r="E11" s="69">
        <v>2007</v>
      </c>
      <c r="F11" s="30"/>
      <c r="G11" s="30"/>
      <c r="H11" s="30"/>
      <c r="I11" s="30"/>
      <c r="J11" s="30"/>
      <c r="K11" s="30"/>
      <c r="L11" s="30"/>
      <c r="M11" s="30"/>
      <c r="P11" s="31"/>
      <c r="Q11" s="31"/>
    </row>
    <row r="12" spans="1:18" x14ac:dyDescent="0.25">
      <c r="A12" s="31"/>
      <c r="B12" s="81">
        <v>2012</v>
      </c>
      <c r="C12" s="69">
        <v>15246</v>
      </c>
      <c r="D12" s="69">
        <v>3292</v>
      </c>
      <c r="E12" s="69">
        <v>2108</v>
      </c>
      <c r="F12" s="30"/>
      <c r="G12" s="30"/>
      <c r="H12" s="30"/>
      <c r="I12" s="30"/>
      <c r="J12" s="30"/>
      <c r="K12" s="30"/>
      <c r="L12" s="30"/>
      <c r="M12" s="30"/>
      <c r="P12" s="31"/>
      <c r="Q12" s="31"/>
    </row>
    <row r="13" spans="1:18" x14ac:dyDescent="0.25">
      <c r="A13" s="31"/>
      <c r="B13" s="81">
        <v>2013</v>
      </c>
      <c r="C13" s="69">
        <v>15510</v>
      </c>
      <c r="D13" s="69">
        <v>3365</v>
      </c>
      <c r="E13" s="69">
        <v>2255</v>
      </c>
      <c r="F13" s="30"/>
      <c r="G13" s="30"/>
      <c r="H13" s="30"/>
      <c r="I13" s="30"/>
      <c r="J13" s="30"/>
      <c r="K13" s="30"/>
      <c r="L13" s="30"/>
      <c r="M13" s="30"/>
      <c r="P13" s="31"/>
      <c r="Q13" s="31"/>
    </row>
    <row r="14" spans="1:18" x14ac:dyDescent="0.25">
      <c r="A14" s="31"/>
      <c r="B14" s="81">
        <v>2014</v>
      </c>
      <c r="C14" s="69">
        <v>16187</v>
      </c>
      <c r="D14" s="69">
        <v>3380</v>
      </c>
      <c r="E14" s="69">
        <v>2287</v>
      </c>
      <c r="F14" s="30"/>
      <c r="G14" s="30"/>
      <c r="H14" s="30"/>
      <c r="I14" s="30"/>
      <c r="J14" s="30"/>
      <c r="K14" s="30"/>
      <c r="L14" s="30"/>
      <c r="M14" s="30"/>
      <c r="P14" s="31"/>
      <c r="Q14" s="31"/>
    </row>
    <row r="15" spans="1:18" x14ac:dyDescent="0.25">
      <c r="A15" s="31"/>
      <c r="B15" s="81">
        <v>2015</v>
      </c>
      <c r="C15" s="69">
        <v>15887</v>
      </c>
      <c r="D15" s="69">
        <v>3278</v>
      </c>
      <c r="E15" s="69">
        <v>2281</v>
      </c>
      <c r="F15" s="30"/>
      <c r="G15" s="30"/>
      <c r="H15" s="30"/>
      <c r="I15" s="30"/>
      <c r="J15" s="30"/>
      <c r="K15" s="30"/>
      <c r="L15" s="30"/>
      <c r="M15" s="30"/>
      <c r="P15" s="31"/>
      <c r="Q15" s="31"/>
    </row>
    <row r="16" spans="1:18" x14ac:dyDescent="0.25">
      <c r="A16" s="31"/>
      <c r="B16" s="81">
        <v>2016</v>
      </c>
      <c r="C16" s="69">
        <v>14168</v>
      </c>
      <c r="D16" s="69">
        <v>3558</v>
      </c>
      <c r="E16" s="69">
        <v>2739</v>
      </c>
      <c r="F16" s="30"/>
      <c r="G16" s="30"/>
      <c r="H16" s="30"/>
      <c r="I16" s="30"/>
      <c r="J16" s="30"/>
      <c r="K16" s="30"/>
      <c r="L16" s="30"/>
      <c r="M16" s="30"/>
      <c r="P16" s="31"/>
      <c r="Q16" s="31"/>
    </row>
    <row r="17" spans="2:15" x14ac:dyDescent="0.25">
      <c r="B17" s="81">
        <v>2017</v>
      </c>
      <c r="C17" s="69">
        <v>14803</v>
      </c>
      <c r="D17" s="69">
        <v>3704</v>
      </c>
      <c r="E17" s="69">
        <v>3172</v>
      </c>
      <c r="F17" s="30"/>
      <c r="G17" s="30"/>
      <c r="H17" s="30"/>
      <c r="I17" s="30"/>
      <c r="J17" s="30"/>
      <c r="K17" s="30"/>
      <c r="L17" s="30"/>
      <c r="M17" s="30"/>
    </row>
    <row r="18" spans="2:15" x14ac:dyDescent="0.25">
      <c r="B18" s="81">
        <v>2018</v>
      </c>
      <c r="C18" s="69">
        <v>15638</v>
      </c>
      <c r="D18" s="69">
        <v>4096</v>
      </c>
      <c r="E18" s="69">
        <v>3246</v>
      </c>
      <c r="F18" s="30"/>
      <c r="G18" s="30"/>
      <c r="H18" s="30"/>
      <c r="I18" s="30"/>
      <c r="J18" s="30"/>
      <c r="K18" s="30"/>
      <c r="L18" s="30"/>
      <c r="M18" s="30"/>
    </row>
    <row r="19" spans="2:15" x14ac:dyDescent="0.25">
      <c r="B19" s="81">
        <v>2019</v>
      </c>
      <c r="C19" s="69">
        <v>15894</v>
      </c>
      <c r="D19" s="69">
        <v>4089</v>
      </c>
      <c r="E19" s="69">
        <v>2461</v>
      </c>
      <c r="F19" s="30"/>
      <c r="G19" s="30"/>
      <c r="H19" s="30"/>
      <c r="I19" s="30"/>
      <c r="J19" s="30"/>
      <c r="K19" s="30"/>
      <c r="L19" s="30"/>
      <c r="M19" s="30"/>
    </row>
    <row r="20" spans="2:15" x14ac:dyDescent="0.25">
      <c r="B20" s="82">
        <v>2020</v>
      </c>
      <c r="C20" s="70">
        <f>16005+810</f>
        <v>16815</v>
      </c>
      <c r="D20" s="70">
        <f>3368+225</f>
        <v>3593</v>
      </c>
      <c r="E20" s="70">
        <f>2236+60+103</f>
        <v>2399</v>
      </c>
      <c r="F20" s="30"/>
      <c r="G20" s="30"/>
      <c r="H20" s="30"/>
      <c r="I20" s="30"/>
      <c r="J20" s="30"/>
      <c r="K20" s="30"/>
      <c r="L20" s="30"/>
      <c r="M20" s="30"/>
    </row>
    <row r="21" spans="2:15" ht="4.75" customHeight="1" x14ac:dyDescent="0.25">
      <c r="B21" s="32"/>
      <c r="C21" s="33"/>
      <c r="D21" s="34"/>
      <c r="E21" s="34"/>
      <c r="F21" s="35"/>
      <c r="G21" s="36"/>
      <c r="H21" s="33"/>
      <c r="I21" s="33"/>
      <c r="J21" s="36"/>
      <c r="K21" s="33"/>
      <c r="L21" s="36"/>
      <c r="M21" s="37"/>
      <c r="N21" s="31"/>
      <c r="O21" s="31"/>
    </row>
    <row r="22" spans="2:15" x14ac:dyDescent="0.25">
      <c r="B22" s="38" t="s">
        <v>12</v>
      </c>
      <c r="C22" s="39"/>
      <c r="D22" s="40"/>
      <c r="E22" s="41"/>
      <c r="F22" s="41"/>
      <c r="G22" s="41"/>
      <c r="H22" s="41"/>
      <c r="I22" s="41"/>
      <c r="J22" s="41"/>
      <c r="K22" s="41"/>
      <c r="L22" s="39"/>
      <c r="M22" s="39"/>
      <c r="N22" s="31"/>
      <c r="O22" s="31"/>
    </row>
    <row r="23" spans="2:15" ht="4.75" customHeight="1" x14ac:dyDescent="0.25">
      <c r="B23" s="38"/>
      <c r="C23" s="39"/>
      <c r="D23" s="40"/>
      <c r="E23" s="41"/>
      <c r="F23" s="41"/>
      <c r="G23" s="41"/>
      <c r="H23" s="41"/>
      <c r="I23" s="41"/>
      <c r="J23" s="41"/>
      <c r="K23" s="41"/>
      <c r="L23" s="39"/>
      <c r="M23" s="39"/>
      <c r="N23" s="31"/>
      <c r="O23" s="31"/>
    </row>
    <row r="24" spans="2:15" x14ac:dyDescent="0.25">
      <c r="B24" s="25" t="s">
        <v>41</v>
      </c>
      <c r="C24" s="39"/>
      <c r="D24" s="40"/>
      <c r="E24" s="41"/>
      <c r="F24" s="41"/>
      <c r="G24" s="41"/>
      <c r="H24" s="41"/>
      <c r="I24" s="41"/>
      <c r="J24" s="41"/>
      <c r="K24" s="41"/>
      <c r="L24" s="39"/>
      <c r="M24" s="39"/>
      <c r="N24" s="31"/>
      <c r="O24" s="31"/>
    </row>
    <row r="25" spans="2:15" ht="4.75" customHeight="1" x14ac:dyDescent="0.2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2:15" x14ac:dyDescent="0.25">
      <c r="B26" s="38" t="s">
        <v>11</v>
      </c>
      <c r="C26" s="38"/>
      <c r="D26" s="42"/>
      <c r="E26" s="43"/>
      <c r="F26" s="43"/>
      <c r="G26" s="44"/>
      <c r="H26" s="44"/>
      <c r="I26" s="44"/>
      <c r="J26" s="44"/>
      <c r="K26" s="31"/>
      <c r="L26" s="31"/>
      <c r="M26" s="31"/>
      <c r="N26" s="31"/>
      <c r="O26" s="31"/>
    </row>
    <row r="27" spans="2:15" x14ac:dyDescent="0.25">
      <c r="B27" s="25" t="s">
        <v>18</v>
      </c>
      <c r="C27" s="39"/>
      <c r="D27" s="40"/>
      <c r="E27" s="41"/>
      <c r="F27" s="41"/>
      <c r="G27" s="41"/>
      <c r="H27" s="41"/>
      <c r="I27" s="41"/>
      <c r="J27" s="41"/>
      <c r="K27" s="41"/>
      <c r="L27" s="39"/>
      <c r="M27" s="39"/>
      <c r="N27" s="31"/>
      <c r="O27" s="31"/>
    </row>
    <row r="28" spans="2:15" x14ac:dyDescent="0.25">
      <c r="B28" s="25" t="s">
        <v>19</v>
      </c>
      <c r="C28" s="39"/>
      <c r="D28" s="40"/>
      <c r="E28" s="41"/>
      <c r="F28" s="41"/>
      <c r="G28" s="41"/>
      <c r="H28" s="41"/>
      <c r="I28" s="41"/>
      <c r="J28" s="41"/>
      <c r="K28" s="41"/>
      <c r="L28" s="39"/>
      <c r="M28" s="39"/>
      <c r="N28" s="31"/>
      <c r="O28" s="31"/>
    </row>
    <row r="29" spans="2:15" ht="4.75" customHeight="1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2:15" x14ac:dyDescent="0.25">
      <c r="B30" s="24" t="s">
        <v>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2" spans="2:15" x14ac:dyDescent="0.25">
      <c r="C32" s="27"/>
      <c r="D32" s="27"/>
      <c r="E32" s="27"/>
      <c r="F32" s="27"/>
      <c r="G32" s="27"/>
      <c r="H32" s="27"/>
      <c r="I32" s="27"/>
      <c r="J32" s="27"/>
    </row>
    <row r="33" spans="6:13" x14ac:dyDescent="0.25">
      <c r="F33" s="27"/>
      <c r="G33" s="27"/>
      <c r="H33" s="27"/>
      <c r="I33" s="27"/>
      <c r="J33" s="27"/>
    </row>
    <row r="36" spans="6:13" x14ac:dyDescent="0.25">
      <c r="F36" s="26"/>
      <c r="G36" s="26"/>
      <c r="H36" s="26"/>
      <c r="I36" s="26"/>
      <c r="J36" s="26"/>
      <c r="K36" s="26"/>
      <c r="L36" s="26"/>
      <c r="M36" s="26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&amp;L&amp;G&amp;RSecours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showGridLines="0" zoomScaleNormal="100" workbookViewId="0"/>
  </sheetViews>
  <sheetFormatPr baseColWidth="10" defaultColWidth="11.375" defaultRowHeight="14.3" x14ac:dyDescent="0.25"/>
  <cols>
    <col min="1" max="1" width="1.75" style="2" customWidth="1"/>
    <col min="2" max="2" width="12" style="2" customWidth="1"/>
    <col min="3" max="5" width="13.375" style="2" customWidth="1"/>
    <col min="6" max="6" width="23.25" style="2" customWidth="1"/>
    <col min="7" max="7" width="54" style="2" customWidth="1"/>
    <col min="8" max="8" width="13.375" style="2" customWidth="1"/>
    <col min="9" max="13" width="13.125" style="2" customWidth="1"/>
    <col min="14" max="16384" width="11.375" style="2"/>
  </cols>
  <sheetData>
    <row r="1" spans="2:13" ht="10.050000000000001" customHeight="1" x14ac:dyDescent="0.25"/>
    <row r="2" spans="2:13" ht="38.75" customHeight="1" x14ac:dyDescent="0.25">
      <c r="B2" s="100" t="s">
        <v>29</v>
      </c>
      <c r="C2" s="100"/>
      <c r="D2" s="100"/>
      <c r="E2" s="100"/>
      <c r="F2" s="100"/>
      <c r="G2" s="96"/>
    </row>
    <row r="3" spans="2:13" ht="10.050000000000001" customHeight="1" x14ac:dyDescent="0.25">
      <c r="B3" s="29"/>
      <c r="C3" s="29"/>
      <c r="D3" s="29"/>
      <c r="E3" s="29"/>
      <c r="F3" s="30"/>
      <c r="G3" s="30"/>
      <c r="H3" s="30"/>
      <c r="I3" s="30"/>
      <c r="J3" s="30"/>
      <c r="K3" s="30"/>
      <c r="L3" s="30"/>
      <c r="M3" s="30"/>
    </row>
    <row r="4" spans="2:13" ht="15.65" x14ac:dyDescent="0.25">
      <c r="B4" s="99" t="s">
        <v>7</v>
      </c>
      <c r="C4" s="99" t="s">
        <v>37</v>
      </c>
      <c r="D4" s="99"/>
      <c r="E4" s="99"/>
      <c r="F4" s="67"/>
      <c r="G4" s="67"/>
    </row>
    <row r="5" spans="2:13" s="77" customFormat="1" ht="15.65" x14ac:dyDescent="0.25">
      <c r="B5" s="99"/>
      <c r="C5" s="79" t="s">
        <v>39</v>
      </c>
      <c r="D5" s="79" t="s">
        <v>40</v>
      </c>
      <c r="E5" s="79" t="s">
        <v>20</v>
      </c>
      <c r="F5" s="67"/>
      <c r="G5" s="67"/>
    </row>
    <row r="6" spans="2:13" ht="15.65" x14ac:dyDescent="0.25">
      <c r="B6" s="85" t="s">
        <v>38</v>
      </c>
      <c r="C6" s="46">
        <v>1040504.4999999999</v>
      </c>
      <c r="D6" s="46">
        <v>445930.5</v>
      </c>
      <c r="E6" s="88">
        <v>1486435</v>
      </c>
      <c r="F6" s="67"/>
      <c r="G6" s="67"/>
    </row>
    <row r="7" spans="2:13" ht="15.65" x14ac:dyDescent="0.25">
      <c r="B7" s="86">
        <v>2016</v>
      </c>
      <c r="C7" s="45">
        <v>1155918.1515230029</v>
      </c>
      <c r="D7" s="45">
        <v>495393.49350985838</v>
      </c>
      <c r="E7" s="89">
        <v>1651311.6450328613</v>
      </c>
      <c r="F7" s="67"/>
      <c r="G7" s="67"/>
    </row>
    <row r="8" spans="2:13" ht="15.65" x14ac:dyDescent="0.25">
      <c r="B8" s="86">
        <v>2017</v>
      </c>
      <c r="C8" s="45">
        <v>980256.33579999942</v>
      </c>
      <c r="D8" s="45">
        <v>420109.85819999973</v>
      </c>
      <c r="E8" s="89">
        <v>1400366.1939999992</v>
      </c>
      <c r="F8" s="67"/>
      <c r="G8" s="67"/>
    </row>
    <row r="9" spans="2:13" ht="15.65" x14ac:dyDescent="0.25">
      <c r="B9" s="86" t="s">
        <v>42</v>
      </c>
      <c r="C9" s="45">
        <v>1311329.4934330292</v>
      </c>
      <c r="D9" s="45">
        <v>561998.35432844108</v>
      </c>
      <c r="E9" s="89">
        <v>1873327.8477614704</v>
      </c>
      <c r="F9" s="67"/>
      <c r="G9" s="67"/>
    </row>
    <row r="10" spans="2:13" ht="15.65" x14ac:dyDescent="0.25">
      <c r="B10" s="86">
        <v>2019</v>
      </c>
      <c r="C10" s="45">
        <v>1649667</v>
      </c>
      <c r="D10" s="45">
        <v>707000</v>
      </c>
      <c r="E10" s="89">
        <v>2356667</v>
      </c>
      <c r="F10" s="67"/>
      <c r="G10" s="67"/>
    </row>
    <row r="11" spans="2:13" ht="15.65" x14ac:dyDescent="0.25">
      <c r="B11" s="87" t="s">
        <v>43</v>
      </c>
      <c r="C11" s="78">
        <v>2023500.5548767226</v>
      </c>
      <c r="D11" s="78">
        <v>867214.5235185955</v>
      </c>
      <c r="E11" s="90">
        <f>C11+D11</f>
        <v>2890715.0783953182</v>
      </c>
      <c r="F11" s="67"/>
      <c r="G11" s="67"/>
    </row>
    <row r="12" spans="2:13" ht="5.0999999999999996" customHeight="1" x14ac:dyDescent="0.25">
      <c r="C12" s="2" t="s">
        <v>21</v>
      </c>
    </row>
    <row r="13" spans="2:13" x14ac:dyDescent="0.25">
      <c r="B13" s="38" t="s">
        <v>12</v>
      </c>
      <c r="C13" s="47"/>
    </row>
    <row r="14" spans="2:13" ht="5.0999999999999996" customHeight="1" x14ac:dyDescent="0.25"/>
    <row r="15" spans="2:13" x14ac:dyDescent="0.25">
      <c r="B15" s="25" t="s">
        <v>41</v>
      </c>
    </row>
    <row r="16" spans="2:13" ht="5.0999999999999996" customHeight="1" x14ac:dyDescent="0.25">
      <c r="B16" s="13"/>
    </row>
    <row r="17" spans="2:7" x14ac:dyDescent="0.25">
      <c r="B17" s="25" t="s">
        <v>15</v>
      </c>
    </row>
    <row r="18" spans="2:7" ht="42.8" customHeight="1" x14ac:dyDescent="0.25">
      <c r="B18" s="98" t="s">
        <v>45</v>
      </c>
      <c r="C18" s="98"/>
      <c r="D18" s="98"/>
      <c r="E18" s="98"/>
      <c r="F18" s="98"/>
      <c r="G18" s="50"/>
    </row>
    <row r="19" spans="2:7" ht="121.6" customHeight="1" x14ac:dyDescent="0.25">
      <c r="B19" s="98" t="s">
        <v>46</v>
      </c>
      <c r="C19" s="98"/>
      <c r="D19" s="98"/>
      <c r="E19" s="98"/>
      <c r="F19" s="98"/>
      <c r="G19" s="50"/>
    </row>
    <row r="20" spans="2:7" ht="14.3" customHeight="1" x14ac:dyDescent="0.25">
      <c r="B20" s="98" t="s">
        <v>44</v>
      </c>
      <c r="C20" s="98"/>
      <c r="D20" s="98"/>
      <c r="E20" s="98"/>
      <c r="F20" s="98"/>
      <c r="G20" s="50"/>
    </row>
    <row r="21" spans="2:7" ht="5.0999999999999996" customHeight="1" x14ac:dyDescent="0.25">
      <c r="B21" s="13"/>
    </row>
    <row r="22" spans="2:7" x14ac:dyDescent="0.25">
      <c r="B22" s="24" t="s">
        <v>9</v>
      </c>
    </row>
  </sheetData>
  <mergeCells count="6">
    <mergeCell ref="B20:F20"/>
    <mergeCell ref="B4:B5"/>
    <mergeCell ref="C4:E4"/>
    <mergeCell ref="B2:F2"/>
    <mergeCell ref="B18:F18"/>
    <mergeCell ref="B19:F19"/>
  </mergeCells>
  <pageMargins left="0.70866141732283472" right="0.70866141732283472" top="0.74803149606299213" bottom="0.74803149606299213" header="0.31496062992125984" footer="0.31496062992125984"/>
  <pageSetup paperSize="0" orientation="portrait" r:id="rId1"/>
  <headerFooter>
    <oddHeader>&amp;L&amp;G&amp;RSecours</oddHeader>
    <oddFooter>&amp;L&amp;A&amp;C&amp;P&amp;R&amp;F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showGridLines="0" zoomScaleNormal="100" workbookViewId="0"/>
  </sheetViews>
  <sheetFormatPr baseColWidth="10" defaultColWidth="11.375" defaultRowHeight="13.6" x14ac:dyDescent="0.25"/>
  <cols>
    <col min="1" max="1" width="1.75" style="53" customWidth="1"/>
    <col min="2" max="2" width="16.5" style="53" customWidth="1"/>
    <col min="3" max="8" width="13" style="53" customWidth="1"/>
    <col min="9" max="11" width="13.875" style="53" customWidth="1"/>
    <col min="12" max="12" width="26.875" style="53" bestFit="1" customWidth="1"/>
    <col min="13" max="13" width="20.375" style="53" bestFit="1" customWidth="1"/>
    <col min="14" max="14" width="29.75" style="53" bestFit="1" customWidth="1"/>
    <col min="15" max="15" width="33.25" style="53" bestFit="1" customWidth="1"/>
    <col min="16" max="16384" width="11.375" style="53"/>
  </cols>
  <sheetData>
    <row r="1" spans="2:16" ht="10.050000000000001" customHeight="1" x14ac:dyDescent="0.25"/>
    <row r="2" spans="2:16" s="58" customFormat="1" ht="30.6" customHeight="1" x14ac:dyDescent="0.25">
      <c r="B2" s="101" t="s">
        <v>30</v>
      </c>
      <c r="C2" s="101"/>
      <c r="D2" s="101"/>
      <c r="E2" s="101"/>
      <c r="F2" s="101"/>
      <c r="G2" s="101"/>
      <c r="H2" s="101"/>
      <c r="I2" s="57"/>
      <c r="J2" s="57"/>
      <c r="K2" s="57"/>
    </row>
    <row r="3" spans="2:16" s="2" customFormat="1" ht="10.050000000000001" customHeight="1" x14ac:dyDescent="0.25">
      <c r="B3" s="29"/>
      <c r="C3" s="29"/>
      <c r="D3" s="29"/>
      <c r="E3" s="29"/>
      <c r="F3" s="30"/>
      <c r="G3" s="30"/>
      <c r="H3" s="30"/>
      <c r="I3" s="30"/>
      <c r="J3" s="30"/>
      <c r="K3" s="30"/>
      <c r="L3" s="30"/>
      <c r="M3" s="30"/>
    </row>
    <row r="4" spans="2:16" ht="29.25" customHeight="1" x14ac:dyDescent="0.25">
      <c r="B4" s="83" t="s">
        <v>28</v>
      </c>
      <c r="C4" s="97" t="s">
        <v>48</v>
      </c>
      <c r="D4" s="97" t="s">
        <v>49</v>
      </c>
      <c r="E4" s="84">
        <v>2017</v>
      </c>
      <c r="F4" s="84">
        <v>2018</v>
      </c>
      <c r="G4" s="84">
        <v>2019</v>
      </c>
      <c r="H4" s="84" t="s">
        <v>35</v>
      </c>
      <c r="I4" s="55"/>
      <c r="J4" s="50"/>
      <c r="K4" s="50"/>
      <c r="L4" s="56"/>
      <c r="M4" s="55"/>
      <c r="N4" s="55"/>
      <c r="O4" s="55"/>
      <c r="P4" s="48"/>
    </row>
    <row r="5" spans="2:16" ht="16.3" customHeight="1" x14ac:dyDescent="0.25">
      <c r="B5" s="91" t="s">
        <v>34</v>
      </c>
      <c r="C5" s="71">
        <v>271285</v>
      </c>
      <c r="D5" s="71">
        <v>271201</v>
      </c>
      <c r="E5" s="71">
        <v>271439</v>
      </c>
      <c r="F5" s="71">
        <v>270500</v>
      </c>
      <c r="G5" s="72">
        <v>230509</v>
      </c>
      <c r="H5" s="72">
        <v>0</v>
      </c>
      <c r="I5" s="55"/>
      <c r="J5" s="50"/>
      <c r="K5" s="50"/>
      <c r="L5" s="56"/>
      <c r="M5" s="55"/>
      <c r="N5" s="55"/>
      <c r="O5" s="55"/>
      <c r="P5" s="48"/>
    </row>
    <row r="6" spans="2:16" ht="16.3" customHeight="1" x14ac:dyDescent="0.25">
      <c r="B6" s="92" t="s">
        <v>31</v>
      </c>
      <c r="C6" s="73">
        <v>300000</v>
      </c>
      <c r="D6" s="73">
        <v>300000</v>
      </c>
      <c r="E6" s="73">
        <v>300000</v>
      </c>
      <c r="F6" s="73">
        <v>300000</v>
      </c>
      <c r="G6" s="74">
        <v>250000</v>
      </c>
      <c r="H6" s="74">
        <v>330000</v>
      </c>
      <c r="I6" s="55"/>
      <c r="J6" s="50"/>
      <c r="K6" s="50"/>
      <c r="L6" s="56"/>
      <c r="M6" s="55"/>
      <c r="N6" s="55"/>
      <c r="O6" s="55"/>
      <c r="P6" s="48"/>
    </row>
    <row r="7" spans="2:16" ht="16.3" customHeight="1" x14ac:dyDescent="0.25">
      <c r="B7" s="92" t="s">
        <v>23</v>
      </c>
      <c r="C7" s="73">
        <v>300000</v>
      </c>
      <c r="D7" s="73">
        <v>300000</v>
      </c>
      <c r="E7" s="73">
        <v>300000</v>
      </c>
      <c r="F7" s="73">
        <v>300000</v>
      </c>
      <c r="G7" s="74">
        <v>300000</v>
      </c>
      <c r="H7" s="74">
        <v>330000</v>
      </c>
      <c r="I7" s="55"/>
      <c r="J7" s="47"/>
      <c r="K7" s="47"/>
      <c r="L7" s="56"/>
      <c r="M7" s="55"/>
      <c r="N7" s="55"/>
      <c r="O7" s="55"/>
      <c r="P7" s="48"/>
    </row>
    <row r="8" spans="2:16" ht="16.3" customHeight="1" x14ac:dyDescent="0.25">
      <c r="B8" s="93" t="s">
        <v>27</v>
      </c>
      <c r="C8" s="75">
        <v>300000</v>
      </c>
      <c r="D8" s="75">
        <v>300000</v>
      </c>
      <c r="E8" s="75">
        <v>300000</v>
      </c>
      <c r="F8" s="75">
        <v>300000</v>
      </c>
      <c r="G8" s="76">
        <v>300000</v>
      </c>
      <c r="H8" s="76">
        <v>330000</v>
      </c>
      <c r="I8" s="55"/>
      <c r="J8" s="47"/>
      <c r="K8" s="47"/>
      <c r="L8" s="56"/>
      <c r="M8" s="55"/>
      <c r="N8" s="55"/>
      <c r="O8" s="55"/>
      <c r="P8" s="48"/>
    </row>
    <row r="9" spans="2:16" ht="16.3" customHeight="1" x14ac:dyDescent="0.25">
      <c r="B9" s="94" t="s">
        <v>20</v>
      </c>
      <c r="C9" s="95">
        <f>SUM(C5:C8)</f>
        <v>1171285</v>
      </c>
      <c r="D9" s="95">
        <f t="shared" ref="D9:G9" si="0">SUM(D5:D8)</f>
        <v>1171201</v>
      </c>
      <c r="E9" s="95">
        <f t="shared" si="0"/>
        <v>1171439</v>
      </c>
      <c r="F9" s="95">
        <f t="shared" si="0"/>
        <v>1170500</v>
      </c>
      <c r="G9" s="95">
        <f t="shared" si="0"/>
        <v>1080509</v>
      </c>
      <c r="H9" s="95">
        <f t="shared" ref="H9" si="1">SUM(H5:H8)</f>
        <v>990000</v>
      </c>
      <c r="I9" s="55"/>
      <c r="J9" s="55"/>
      <c r="K9" s="55"/>
      <c r="L9" s="55"/>
      <c r="M9" s="55"/>
      <c r="N9" s="55"/>
      <c r="O9" s="55"/>
      <c r="P9" s="48"/>
    </row>
    <row r="10" spans="2:16" ht="5.0999999999999996" customHeight="1" x14ac:dyDescent="0.25">
      <c r="G10" s="53" t="s">
        <v>21</v>
      </c>
      <c r="I10" s="55"/>
      <c r="J10" s="55"/>
      <c r="K10" s="55"/>
      <c r="L10" s="55"/>
      <c r="M10" s="55"/>
      <c r="N10" s="55"/>
      <c r="O10" s="55"/>
    </row>
    <row r="11" spans="2:16" ht="14.3" customHeight="1" x14ac:dyDescent="0.25">
      <c r="B11" s="38" t="s">
        <v>12</v>
      </c>
      <c r="C11" s="38"/>
      <c r="D11" s="38"/>
      <c r="E11" s="38"/>
      <c r="F11" s="38"/>
      <c r="G11" s="47"/>
      <c r="I11" s="55"/>
      <c r="J11" s="55"/>
      <c r="K11" s="55"/>
      <c r="L11" s="55"/>
      <c r="M11" s="55"/>
      <c r="N11" s="55"/>
      <c r="O11" s="55"/>
    </row>
    <row r="12" spans="2:16" ht="5.0999999999999996" customHeight="1" x14ac:dyDescent="0.25">
      <c r="I12" s="55"/>
      <c r="J12" s="55"/>
      <c r="K12" s="55"/>
      <c r="L12" s="55"/>
      <c r="M12" s="55"/>
      <c r="N12" s="55"/>
      <c r="O12" s="55"/>
    </row>
    <row r="13" spans="2:16" ht="14.3" customHeight="1" x14ac:dyDescent="0.25">
      <c r="B13" s="25" t="s">
        <v>41</v>
      </c>
      <c r="C13" s="25"/>
      <c r="D13" s="25"/>
      <c r="E13" s="25"/>
      <c r="F13" s="25"/>
      <c r="I13" s="55"/>
      <c r="J13" s="55"/>
      <c r="K13" s="55"/>
      <c r="L13" s="55"/>
      <c r="M13" s="55"/>
      <c r="N13" s="55"/>
      <c r="O13" s="55"/>
    </row>
    <row r="14" spans="2:16" ht="5.0999999999999996" customHeight="1" x14ac:dyDescent="0.25">
      <c r="B14" s="54"/>
      <c r="C14" s="54"/>
      <c r="D14" s="54"/>
      <c r="E14" s="54"/>
      <c r="F14" s="54"/>
    </row>
    <row r="15" spans="2:16" x14ac:dyDescent="0.25">
      <c r="B15" s="25" t="s">
        <v>15</v>
      </c>
      <c r="C15" s="25"/>
      <c r="D15" s="25"/>
      <c r="E15" s="25"/>
      <c r="F15" s="25"/>
    </row>
    <row r="16" spans="2:16" ht="25.3" customHeight="1" x14ac:dyDescent="0.25">
      <c r="B16" s="98" t="s">
        <v>36</v>
      </c>
      <c r="C16" s="98"/>
      <c r="D16" s="98"/>
      <c r="E16" s="98"/>
      <c r="F16" s="98"/>
      <c r="G16" s="98"/>
      <c r="H16" s="98"/>
      <c r="I16" s="50"/>
    </row>
    <row r="17" spans="2:9" ht="70.650000000000006" customHeight="1" x14ac:dyDescent="0.25">
      <c r="B17" s="98" t="s">
        <v>33</v>
      </c>
      <c r="C17" s="98"/>
      <c r="D17" s="98"/>
      <c r="E17" s="98"/>
      <c r="F17" s="98"/>
      <c r="G17" s="98"/>
      <c r="H17" s="98"/>
      <c r="I17" s="50"/>
    </row>
    <row r="18" spans="2:9" ht="25.3" customHeight="1" x14ac:dyDescent="0.25">
      <c r="B18" s="98" t="s">
        <v>47</v>
      </c>
      <c r="C18" s="98"/>
      <c r="D18" s="98"/>
      <c r="E18" s="98"/>
      <c r="F18" s="98"/>
      <c r="G18" s="98"/>
      <c r="H18" s="98"/>
      <c r="I18" s="50"/>
    </row>
    <row r="19" spans="2:9" ht="5.0999999999999996" customHeight="1" x14ac:dyDescent="0.25">
      <c r="B19" s="54"/>
      <c r="C19" s="54"/>
      <c r="D19" s="54"/>
      <c r="E19" s="54"/>
      <c r="F19" s="54"/>
    </row>
    <row r="20" spans="2:9" x14ac:dyDescent="0.25">
      <c r="B20" s="24" t="s">
        <v>9</v>
      </c>
      <c r="C20" s="24"/>
      <c r="D20" s="24"/>
      <c r="E20" s="24"/>
      <c r="F20" s="24"/>
    </row>
  </sheetData>
  <mergeCells count="4">
    <mergeCell ref="B2:H2"/>
    <mergeCell ref="B16:H16"/>
    <mergeCell ref="B18:H18"/>
    <mergeCell ref="B17:H17"/>
  </mergeCells>
  <pageMargins left="0.70866141732283472" right="0.70866141732283472" top="0.74803149606299213" bottom="0.74803149606299213" header="0.31496062992125984" footer="0.31496062992125984"/>
  <pageSetup paperSize="0" orientation="landscape" r:id="rId1"/>
  <headerFooter>
    <oddHeader>&amp;L&amp;G&amp;RSecours</oddHeader>
    <oddFooter>&amp;L&amp;A&amp;C&amp;P&amp;R&amp;F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Sommaire</vt:lpstr>
      <vt:lpstr>Interventions par moyen secours</vt:lpstr>
      <vt:lpstr>Subv ambulances</vt:lpstr>
      <vt:lpstr>Subv SMUR</vt:lpstr>
      <vt:lpstr>'Interventions par moyen secours'!Zone_d_impression</vt:lpstr>
      <vt:lpstr>Sommaire!Zone_d_impression</vt:lpstr>
      <vt:lpstr>'Subv ambulances'!Zone_d_impression</vt:lpstr>
      <vt:lpstr>'Subv SMUR'!Zone_d_impression</vt:lpstr>
    </vt:vector>
  </TitlesOfParts>
  <Company>RSV - SIMA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buratov</dc:creator>
  <cp:lastModifiedBy>Gloor Valérie</cp:lastModifiedBy>
  <cp:lastPrinted>2021-07-14T08:15:32Z</cp:lastPrinted>
  <dcterms:created xsi:type="dcterms:W3CDTF">2017-03-23T13:30:08Z</dcterms:created>
  <dcterms:modified xsi:type="dcterms:W3CDTF">2021-07-15T09:36:59Z</dcterms:modified>
</cp:coreProperties>
</file>